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land\OneDrive\Olivesoapery\VillaAerie\"/>
    </mc:Choice>
  </mc:AlternateContent>
  <bookViews>
    <workbookView xWindow="0" yWindow="0" windowWidth="22770" windowHeight="8295"/>
  </bookViews>
  <sheets>
    <sheet name="Florida Attractions" sheetId="2" r:id="rId1"/>
    <sheet name="Original" sheetId="1" state="hidden" r:id="rId2"/>
  </sheets>
  <definedNames>
    <definedName name="_xlnm._FilterDatabase" localSheetId="0" hidden="1">'Florida Attractions'!$A$4:$L$97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1" i="2" l="1"/>
  <c r="J91" i="2"/>
  <c r="K91" i="2" l="1"/>
  <c r="L91" i="2" s="1"/>
  <c r="I95" i="2"/>
  <c r="K95" i="2" s="1"/>
  <c r="L95" i="2" s="1"/>
  <c r="J95" i="2"/>
  <c r="I49" i="2" l="1"/>
  <c r="J49" i="2"/>
  <c r="K49" i="2" l="1"/>
  <c r="L49" i="2" s="1"/>
  <c r="J20" i="2"/>
  <c r="J55" i="2"/>
  <c r="J35" i="2"/>
  <c r="J33" i="2"/>
  <c r="J97" i="2"/>
  <c r="J32" i="2"/>
  <c r="J19" i="2"/>
  <c r="J96" i="2"/>
  <c r="J31" i="2"/>
  <c r="J54" i="2"/>
  <c r="J53" i="2"/>
  <c r="J30" i="2"/>
  <c r="J52" i="2"/>
  <c r="J51" i="2"/>
  <c r="J50" i="2"/>
  <c r="J18" i="2"/>
  <c r="J29" i="2"/>
  <c r="J66" i="2"/>
  <c r="J17" i="2"/>
  <c r="J36" i="2"/>
  <c r="J65" i="2"/>
  <c r="J64" i="2"/>
  <c r="J94" i="2"/>
  <c r="J93" i="2"/>
  <c r="J48" i="2"/>
  <c r="J47" i="2"/>
  <c r="J92" i="2"/>
  <c r="J90" i="2"/>
  <c r="J89" i="2"/>
  <c r="J63" i="2"/>
  <c r="J62" i="2"/>
  <c r="J22" i="2"/>
  <c r="J61" i="2"/>
  <c r="J21" i="2"/>
  <c r="J60" i="2"/>
  <c r="J59" i="2"/>
  <c r="J5" i="2"/>
  <c r="J58" i="2"/>
  <c r="J84" i="2"/>
  <c r="J88" i="2"/>
  <c r="J57" i="2"/>
  <c r="J87" i="2"/>
  <c r="J86" i="2"/>
  <c r="J83" i="2"/>
  <c r="J28" i="2"/>
  <c r="J82" i="2"/>
  <c r="J46" i="2"/>
  <c r="J81" i="2"/>
  <c r="J80" i="2"/>
  <c r="J27" i="2"/>
  <c r="J79" i="2"/>
  <c r="J78" i="2"/>
  <c r="J56" i="2"/>
  <c r="J77" i="2"/>
  <c r="J76" i="2"/>
  <c r="J85" i="2"/>
  <c r="J45" i="2"/>
  <c r="J75" i="2"/>
  <c r="J44" i="2"/>
  <c r="J74" i="2"/>
  <c r="J43" i="2"/>
  <c r="J16" i="2"/>
  <c r="J42" i="2"/>
  <c r="J34" i="2"/>
  <c r="J26" i="2"/>
  <c r="J41" i="2"/>
  <c r="J40" i="2"/>
  <c r="J73" i="2"/>
  <c r="J39" i="2"/>
  <c r="J15" i="2"/>
  <c r="J72" i="2"/>
  <c r="J71" i="2"/>
  <c r="J14" i="2"/>
  <c r="J13" i="2"/>
  <c r="J12" i="2"/>
  <c r="J70" i="2"/>
  <c r="J69" i="2"/>
  <c r="J11" i="2"/>
  <c r="J25" i="2"/>
  <c r="J38" i="2"/>
  <c r="J10" i="2"/>
  <c r="J9" i="2"/>
  <c r="J37" i="2"/>
  <c r="J68" i="2"/>
  <c r="J67" i="2"/>
  <c r="J8" i="2"/>
  <c r="J7" i="2"/>
  <c r="J6" i="2"/>
  <c r="J24" i="2"/>
  <c r="J23" i="2"/>
  <c r="I90" i="2"/>
  <c r="K90" i="2" l="1"/>
  <c r="L90" i="2" s="1"/>
  <c r="I86" i="2"/>
  <c r="K86" i="2" l="1"/>
  <c r="L86" i="2" s="1"/>
  <c r="I53" i="2"/>
  <c r="I33" i="2"/>
  <c r="K53" i="2" l="1"/>
  <c r="L53" i="2" s="1"/>
  <c r="K33" i="2"/>
  <c r="L33" i="2" s="1"/>
  <c r="I73" i="2"/>
  <c r="K73" i="2" s="1"/>
  <c r="L73" i="2" s="1"/>
  <c r="I89" i="2" l="1"/>
  <c r="I85" i="2"/>
  <c r="I92" i="2"/>
  <c r="I97" i="2"/>
  <c r="I94" i="2"/>
  <c r="I47" i="2"/>
  <c r="I50" i="2"/>
  <c r="I87" i="2"/>
  <c r="I88" i="2"/>
  <c r="I96" i="2"/>
  <c r="I93" i="2"/>
  <c r="I51" i="2"/>
  <c r="I48" i="2"/>
  <c r="I52" i="2"/>
  <c r="I30" i="2"/>
  <c r="I31" i="2"/>
  <c r="I29" i="2"/>
  <c r="I32" i="2"/>
  <c r="I17" i="2"/>
  <c r="I19" i="2"/>
  <c r="I18" i="2"/>
  <c r="I69" i="2"/>
  <c r="I67" i="2"/>
  <c r="I80" i="2"/>
  <c r="I79" i="2"/>
  <c r="I84" i="2"/>
  <c r="I83" i="2"/>
  <c r="I68" i="2"/>
  <c r="I77" i="2"/>
  <c r="I78" i="2"/>
  <c r="I76" i="2"/>
  <c r="I82" i="2"/>
  <c r="I81" i="2"/>
  <c r="I71" i="2"/>
  <c r="I74" i="2"/>
  <c r="I70" i="2"/>
  <c r="I72" i="2"/>
  <c r="I75" i="2"/>
  <c r="I38" i="2"/>
  <c r="I40" i="2"/>
  <c r="I41" i="2"/>
  <c r="I42" i="2"/>
  <c r="I45" i="2"/>
  <c r="I46" i="2"/>
  <c r="I43" i="2"/>
  <c r="I37" i="2"/>
  <c r="I44" i="2"/>
  <c r="I39" i="2"/>
  <c r="I23" i="2"/>
  <c r="I25" i="2"/>
  <c r="I28" i="2"/>
  <c r="I27" i="2"/>
  <c r="I24" i="2"/>
  <c r="I26" i="2"/>
  <c r="I11" i="2"/>
  <c r="I10" i="2"/>
  <c r="I15" i="2"/>
  <c r="I7" i="2"/>
  <c r="I12" i="2"/>
  <c r="I6" i="2"/>
  <c r="I13" i="2"/>
  <c r="I9" i="2"/>
  <c r="I16" i="2"/>
  <c r="I14" i="2"/>
  <c r="I8" i="2"/>
  <c r="I62" i="2"/>
  <c r="I55" i="2"/>
  <c r="I65" i="2"/>
  <c r="I57" i="2"/>
  <c r="I59" i="2"/>
  <c r="I54" i="2"/>
  <c r="I66" i="2"/>
  <c r="I56" i="2"/>
  <c r="I64" i="2"/>
  <c r="I61" i="2"/>
  <c r="I60" i="2"/>
  <c r="I63" i="2"/>
  <c r="I35" i="2"/>
  <c r="I58" i="2"/>
  <c r="I36" i="2"/>
  <c r="I22" i="2"/>
  <c r="I21" i="2"/>
  <c r="I34" i="2"/>
  <c r="I5" i="2"/>
  <c r="I20" i="2"/>
  <c r="K22" i="2" l="1"/>
  <c r="L22" i="2" s="1"/>
  <c r="K61" i="2"/>
  <c r="L61" i="2" s="1"/>
  <c r="K57" i="2"/>
  <c r="L57" i="2" s="1"/>
  <c r="K16" i="2"/>
  <c r="L16" i="2" s="1"/>
  <c r="K20" i="2"/>
  <c r="L20" i="2" s="1"/>
  <c r="K58" i="2"/>
  <c r="L58" i="2" s="1"/>
  <c r="K56" i="2"/>
  <c r="L56" i="2" s="1"/>
  <c r="K55" i="2"/>
  <c r="L55" i="2" s="1"/>
  <c r="K13" i="2"/>
  <c r="L13" i="2" s="1"/>
  <c r="K11" i="2"/>
  <c r="L11" i="2" s="1"/>
  <c r="K23" i="2"/>
  <c r="L23" i="2" s="1"/>
  <c r="K45" i="2"/>
  <c r="L45" i="2" s="1"/>
  <c r="K72" i="2"/>
  <c r="L72" i="2" s="1"/>
  <c r="K79" i="2"/>
  <c r="L79" i="2" s="1"/>
  <c r="K17" i="2"/>
  <c r="L17" i="2" s="1"/>
  <c r="K48" i="2"/>
  <c r="L48" i="2" s="1"/>
  <c r="K50" i="2"/>
  <c r="L50" i="2" s="1"/>
  <c r="K76" i="2"/>
  <c r="L76" i="2" s="1"/>
  <c r="K15" i="2"/>
  <c r="L15" i="2" s="1"/>
  <c r="K28" i="2"/>
  <c r="L28" i="2" s="1"/>
  <c r="K43" i="2"/>
  <c r="L43" i="2" s="1"/>
  <c r="K38" i="2"/>
  <c r="L38" i="2" s="1"/>
  <c r="K21" i="2"/>
  <c r="L21" i="2" s="1"/>
  <c r="K60" i="2"/>
  <c r="L60" i="2" s="1"/>
  <c r="K59" i="2"/>
  <c r="L59" i="2" s="1"/>
  <c r="K14" i="2"/>
  <c r="L14" i="2" s="1"/>
  <c r="K7" i="2"/>
  <c r="L7" i="2" s="1"/>
  <c r="K27" i="2"/>
  <c r="L27" i="2" s="1"/>
  <c r="K37" i="2"/>
  <c r="L37" i="2" s="1"/>
  <c r="K40" i="2"/>
  <c r="L40" i="2" s="1"/>
  <c r="K71" i="2"/>
  <c r="L71" i="2" s="1"/>
  <c r="K68" i="2"/>
  <c r="L68" i="2" s="1"/>
  <c r="K69" i="2"/>
  <c r="L69" i="2" s="1"/>
  <c r="K31" i="2"/>
  <c r="L31" i="2" s="1"/>
  <c r="K96" i="2"/>
  <c r="L96" i="2" s="1"/>
  <c r="K18" i="2"/>
  <c r="L18" i="2" s="1"/>
  <c r="K30" i="2"/>
  <c r="L30" i="2" s="1"/>
  <c r="K89" i="2"/>
  <c r="L89" i="2" s="1"/>
  <c r="K97" i="2"/>
  <c r="L97" i="2" s="1"/>
  <c r="K88" i="2"/>
  <c r="L88" i="2" s="1"/>
  <c r="K92" i="2"/>
  <c r="L92" i="2" s="1"/>
  <c r="K81" i="2"/>
  <c r="L81" i="2" s="1"/>
  <c r="K34" i="2"/>
  <c r="L34" i="2" s="1"/>
  <c r="K63" i="2"/>
  <c r="L63" i="2" s="1"/>
  <c r="K54" i="2"/>
  <c r="L54" i="2" s="1"/>
  <c r="K8" i="2"/>
  <c r="L8" i="2" s="1"/>
  <c r="K12" i="2"/>
  <c r="L12" i="2" s="1"/>
  <c r="K24" i="2"/>
  <c r="L24" i="2" s="1"/>
  <c r="K44" i="2"/>
  <c r="L44" i="2" s="1"/>
  <c r="K41" i="2"/>
  <c r="L41" i="2" s="1"/>
  <c r="K74" i="2"/>
  <c r="L74" i="2" s="1"/>
  <c r="K77" i="2"/>
  <c r="L77" i="2" s="1"/>
  <c r="K67" i="2"/>
  <c r="L67" i="2" s="1"/>
  <c r="K29" i="2"/>
  <c r="L29" i="2" s="1"/>
  <c r="K93" i="2"/>
  <c r="L93" i="2" s="1"/>
  <c r="K94" i="2"/>
  <c r="L94" i="2" s="1"/>
  <c r="K83" i="2"/>
  <c r="L83" i="2" s="1"/>
  <c r="K5" i="2"/>
  <c r="L5" i="2" s="1"/>
  <c r="K35" i="2"/>
  <c r="L35" i="2" s="1"/>
  <c r="K66" i="2"/>
  <c r="L66" i="2" s="1"/>
  <c r="K62" i="2"/>
  <c r="L62" i="2" s="1"/>
  <c r="K6" i="2"/>
  <c r="L6" i="2" s="1"/>
  <c r="K26" i="2"/>
  <c r="L26" i="2" s="1"/>
  <c r="K39" i="2"/>
  <c r="L39" i="2" s="1"/>
  <c r="K42" i="2"/>
  <c r="L42" i="2" s="1"/>
  <c r="K70" i="2"/>
  <c r="L70" i="2" s="1"/>
  <c r="K78" i="2"/>
  <c r="L78" i="2" s="1"/>
  <c r="K80" i="2"/>
  <c r="L80" i="2" s="1"/>
  <c r="K32" i="2"/>
  <c r="L32" i="2" s="1"/>
  <c r="K51" i="2"/>
  <c r="L51" i="2" s="1"/>
  <c r="K47" i="2"/>
  <c r="L47" i="2" s="1"/>
  <c r="K36" i="2"/>
  <c r="L36" i="2" s="1"/>
  <c r="K64" i="2"/>
  <c r="L64" i="2" s="1"/>
  <c r="K65" i="2"/>
  <c r="L65" i="2" s="1"/>
  <c r="K9" i="2"/>
  <c r="L9" i="2" s="1"/>
  <c r="K10" i="2"/>
  <c r="L10" i="2" s="1"/>
  <c r="K25" i="2"/>
  <c r="L25" i="2" s="1"/>
  <c r="K46" i="2"/>
  <c r="L46" i="2" s="1"/>
  <c r="K75" i="2"/>
  <c r="L75" i="2" s="1"/>
  <c r="K82" i="2"/>
  <c r="L82" i="2" s="1"/>
  <c r="K84" i="2"/>
  <c r="L84" i="2" s="1"/>
  <c r="K19" i="2"/>
  <c r="L19" i="2" s="1"/>
  <c r="K52" i="2"/>
  <c r="L52" i="2" s="1"/>
  <c r="K87" i="2"/>
  <c r="L87" i="2" s="1"/>
  <c r="K85" i="2"/>
  <c r="L85" i="2" s="1"/>
</calcChain>
</file>

<file path=xl/sharedStrings.xml><?xml version="1.0" encoding="utf-8"?>
<sst xmlns="http://schemas.openxmlformats.org/spreadsheetml/2006/main" count="988" uniqueCount="476">
  <si>
    <t>Vizcaya, Art Deco District, Wynwood Wals, Fairchild Tropical Botanical Garden. Did you have Marie Selby Botanical Gardens, Naples Botanical Garden, Morikami Museum and Japanese Garden</t>
  </si>
  <si>
    <t>International</t>
  </si>
  <si>
    <t>Magic Kingdom</t>
  </si>
  <si>
    <t>Kennedy Space Center</t>
  </si>
  <si>
    <t>The Keys</t>
  </si>
  <si>
    <t>Beaches</t>
  </si>
  <si>
    <t>Diagon Alley</t>
  </si>
  <si>
    <t>Star Wars: Glaxy's Edge</t>
  </si>
  <si>
    <t>Universal Resort</t>
  </si>
  <si>
    <t>The Everglades</t>
  </si>
  <si>
    <t>Miami</t>
  </si>
  <si>
    <t>EPCOT</t>
  </si>
  <si>
    <t>Busch Gardens</t>
  </si>
  <si>
    <t>Walt Disney World</t>
  </si>
  <si>
    <t>Alligators</t>
  </si>
  <si>
    <t>Orlando</t>
  </si>
  <si>
    <t>Sea World</t>
  </si>
  <si>
    <t>Theme Park</t>
  </si>
  <si>
    <t>Museum</t>
  </si>
  <si>
    <t>Nature</t>
  </si>
  <si>
    <t>American</t>
  </si>
  <si>
    <t>St. Augustine</t>
  </si>
  <si>
    <t>Discovery Cove</t>
  </si>
  <si>
    <t>Legoland</t>
  </si>
  <si>
    <t>Clearwater Marine Aquarium</t>
  </si>
  <si>
    <t>The Ringling</t>
  </si>
  <si>
    <t>Medieval Times</t>
  </si>
  <si>
    <t>Lion Country Safari</t>
  </si>
  <si>
    <t>Key West</t>
  </si>
  <si>
    <t>Sun 'n Fun</t>
  </si>
  <si>
    <t>John Pennekamp SP</t>
  </si>
  <si>
    <t>Manatees</t>
  </si>
  <si>
    <t>Bok Tower Gardens</t>
  </si>
  <si>
    <t>Castillo de San Marcos</t>
  </si>
  <si>
    <t>Daytona Beach</t>
  </si>
  <si>
    <t>Zoo Miami</t>
  </si>
  <si>
    <t>City</t>
  </si>
  <si>
    <t>SUN ‘n FUN Aerospace Expo</t>
  </si>
  <si>
    <t>John Pennekamp Coral Reef State Park</t>
  </si>
  <si>
    <t>Kissimmee</t>
  </si>
  <si>
    <t>National Museum of Naval Aviation</t>
  </si>
  <si>
    <t>Pensacola</t>
  </si>
  <si>
    <t>edison ford estates</t>
  </si>
  <si>
    <t>Floridian</t>
  </si>
  <si>
    <t>The Norton Museum</t>
  </si>
  <si>
    <t>Silver Springs SP</t>
  </si>
  <si>
    <t>FL Museum of National History</t>
  </si>
  <si>
    <t>Springs</t>
  </si>
  <si>
    <t>Canaveral Nat Seashore</t>
  </si>
  <si>
    <t>Dali Museum</t>
  </si>
  <si>
    <t>Weeki Wachee SP</t>
  </si>
  <si>
    <t>Zoo Tampa</t>
  </si>
  <si>
    <t>Gatorland</t>
  </si>
  <si>
    <t>Florida Aquarium</t>
  </si>
  <si>
    <t>Gulf Islands Nat Seashore</t>
  </si>
  <si>
    <t>Gasparilla Fest</t>
  </si>
  <si>
    <t>Regional - North</t>
  </si>
  <si>
    <t>Homosassa Springs SP</t>
  </si>
  <si>
    <t>Ft Clinch SP</t>
  </si>
  <si>
    <t>Wild Florida</t>
  </si>
  <si>
    <t>Mission Nombre de Dios</t>
  </si>
  <si>
    <t>Icon Park</t>
  </si>
  <si>
    <t>Oldets House</t>
  </si>
  <si>
    <t>Wakulla Springs SP</t>
  </si>
  <si>
    <t>St Augustine Alligator Farm</t>
  </si>
  <si>
    <t>Ocala National Forest</t>
  </si>
  <si>
    <t>Ravine Gardens SP</t>
  </si>
  <si>
    <t>Fort Caroline Nat Memorial</t>
  </si>
  <si>
    <t>Ripley's Believe It or Not</t>
  </si>
  <si>
    <t>Jacksonville Zoo</t>
  </si>
  <si>
    <t>Sunken Gardens</t>
  </si>
  <si>
    <t>Gulfarium</t>
  </si>
  <si>
    <t>Regional - South</t>
  </si>
  <si>
    <t>Butterfly World</t>
  </si>
  <si>
    <t>McKee Botanical Gardens</t>
  </si>
  <si>
    <t>McLarty Treasure Museum</t>
  </si>
  <si>
    <t>Sarasota Jungle Gardens</t>
  </si>
  <si>
    <t>Hemingway House</t>
  </si>
  <si>
    <t>Naples Zoo</t>
  </si>
  <si>
    <t>History of Diving Museum</t>
  </si>
  <si>
    <t>Bishop Museum</t>
  </si>
  <si>
    <t>Elliott Museum</t>
  </si>
  <si>
    <t>Edison &amp; Ford Winter Estates</t>
  </si>
  <si>
    <t>Skyway Fishing Pier SP</t>
  </si>
  <si>
    <t>Ft De Soto Park</t>
  </si>
  <si>
    <t>Exploring 1</t>
  </si>
  <si>
    <t>MarjorieKinnan Rawlings SP</t>
  </si>
  <si>
    <t>Micanopy</t>
  </si>
  <si>
    <t>Florida Southern College</t>
  </si>
  <si>
    <t>Washington Oaks SP</t>
  </si>
  <si>
    <t>Tarpon Springs</t>
  </si>
  <si>
    <t>Forst Matanzas</t>
  </si>
  <si>
    <t>Ah-Tah-Thi-Ki Museum</t>
  </si>
  <si>
    <t>House of Refuge</t>
  </si>
  <si>
    <t>Leu Gardens</t>
  </si>
  <si>
    <t>Fort Mose SP</t>
  </si>
  <si>
    <t>Paynes Prairie SP</t>
  </si>
  <si>
    <t>Highlands Hammock SP</t>
  </si>
  <si>
    <t>Potter's Wax Museum</t>
  </si>
  <si>
    <t>Exploring 2</t>
  </si>
  <si>
    <t>Exploring 3</t>
  </si>
  <si>
    <t>Audubon House</t>
  </si>
  <si>
    <t>Kingsley Plantation</t>
  </si>
  <si>
    <t>Morse Museum</t>
  </si>
  <si>
    <t>Tallahassee Museum</t>
  </si>
  <si>
    <t>Reptile World Serpentarium</t>
  </si>
  <si>
    <t>Gulf Specimen Marine Lab</t>
  </si>
  <si>
    <t>Rainbow Springs SP</t>
  </si>
  <si>
    <t>Mount Dora</t>
  </si>
  <si>
    <t>Crystal River Archaeological SP</t>
  </si>
  <si>
    <t>Brevard Zoo</t>
  </si>
  <si>
    <t>Bulow Plantation Ruins SP</t>
  </si>
  <si>
    <t>Medieval Torture Museum</t>
  </si>
  <si>
    <t>Mary McLeod Bethune Home</t>
  </si>
  <si>
    <t>Seaside</t>
  </si>
  <si>
    <t>Orman House SP</t>
  </si>
  <si>
    <t>Winter Park Boat Tour</t>
  </si>
  <si>
    <t>Fantasy of Flight</t>
  </si>
  <si>
    <t>Madira Bickel Mound State Archaeological Side</t>
  </si>
  <si>
    <t>Lake Okeechobee</t>
  </si>
  <si>
    <t>Big Tree Park</t>
  </si>
  <si>
    <t>Cassadaga</t>
  </si>
  <si>
    <t>Oscar Scherer SP</t>
  </si>
  <si>
    <t>Devil's Millhopper SP</t>
  </si>
  <si>
    <t>Audubon Center of Birds of Prey</t>
  </si>
  <si>
    <t>Venetian Gardens</t>
  </si>
  <si>
    <t>Solomon's Castle</t>
  </si>
  <si>
    <t>Merrit Island Nat Wildlife Refuge</t>
  </si>
  <si>
    <t>Event</t>
  </si>
  <si>
    <t>Florida Folk Festival</t>
  </si>
  <si>
    <t>Gainesville</t>
  </si>
  <si>
    <t>Colonial Quarter St Augustine</t>
  </si>
  <si>
    <t>St Augustine</t>
  </si>
  <si>
    <t>Jacksonville</t>
  </si>
  <si>
    <t>Okaloosa Island</t>
  </si>
  <si>
    <t>South Florida</t>
  </si>
  <si>
    <t>N Hutchinson Island</t>
  </si>
  <si>
    <t>Stuart</t>
  </si>
  <si>
    <t/>
  </si>
  <si>
    <t>Bradenton</t>
  </si>
  <si>
    <t>Vizcaya Museum &amp; Gardens</t>
  </si>
  <si>
    <t>Wynwood Walls</t>
  </si>
  <si>
    <t>Fairchild Tropical Botanical Garden</t>
  </si>
  <si>
    <t>Morikami Museum and Japanese Garden</t>
  </si>
  <si>
    <t>Naples Botanical Garden</t>
  </si>
  <si>
    <t>Marie Selby Botanical Gardens</t>
  </si>
  <si>
    <t>Art Deco District Miami</t>
  </si>
  <si>
    <t>Oldest House St Augustine</t>
  </si>
  <si>
    <t>Flagler Museum and Mansion</t>
  </si>
  <si>
    <t>Florida Keys</t>
  </si>
  <si>
    <t>Cedar Key</t>
  </si>
  <si>
    <t>Wild Florida Kissimmee</t>
  </si>
  <si>
    <t>FL Museum of National History Gainesville</t>
  </si>
  <si>
    <t>Category</t>
  </si>
  <si>
    <t>Attraction</t>
  </si>
  <si>
    <t>Type</t>
  </si>
  <si>
    <t>1 International</t>
  </si>
  <si>
    <t>2 American</t>
  </si>
  <si>
    <t>3 Floridian</t>
  </si>
  <si>
    <t>4 Regional - North</t>
  </si>
  <si>
    <t>5 Regional Central</t>
  </si>
  <si>
    <t>6 Regional - South</t>
  </si>
  <si>
    <t>Garden</t>
  </si>
  <si>
    <t>Theater of the Sea Islamorada</t>
  </si>
  <si>
    <t>Region</t>
  </si>
  <si>
    <t>John Pennekamp Coral Reef SP</t>
  </si>
  <si>
    <t>Florida Aquarium Tampa</t>
  </si>
  <si>
    <t>2 North</t>
  </si>
  <si>
    <t>4 South</t>
  </si>
  <si>
    <t>3 Central</t>
  </si>
  <si>
    <t>Cedar Key to Daytona Beach</t>
  </si>
  <si>
    <t>Punta Gorda to Stuart</t>
  </si>
  <si>
    <t>Coordinates</t>
  </si>
  <si>
    <t>Address</t>
  </si>
  <si>
    <t>6990 Dickman Rd., Apollo Beach, FL 33572</t>
  </si>
  <si>
    <t>Comment</t>
  </si>
  <si>
    <t>November to March, Alternatives: Crystal River, Blue Springs SP</t>
  </si>
  <si>
    <t>Alternatives: Everglades</t>
  </si>
  <si>
    <t>14900 Camp Mack Rd , Lake Wales, Florida  33898</t>
  </si>
  <si>
    <t>10 S Castillo Dr, St. Augustine, FL 32084</t>
  </si>
  <si>
    <t>south florida</t>
  </si>
  <si>
    <t>north - central</t>
  </si>
  <si>
    <t>28°31'33.5"N 80°40'45.0"W</t>
  </si>
  <si>
    <t>28.526018, -80.679152</t>
  </si>
  <si>
    <t>1750 Radford Blvd, Pensacola, FL 32508</t>
  </si>
  <si>
    <t>30.348885, -87.303896</t>
  </si>
  <si>
    <t>1151 Tower Blvd, Lake Wales, FL 33853</t>
  </si>
  <si>
    <t>27.937534, -81.575408</t>
  </si>
  <si>
    <t>27.383085, -82.559205</t>
  </si>
  <si>
    <t>5401 Bay Shore Rd, Sarasota, FL 34243</t>
  </si>
  <si>
    <t>Mile Marker 102.5 Overseas Highway, Key Largo FL 33037</t>
  </si>
  <si>
    <t>25.127123, -80.409174</t>
  </si>
  <si>
    <t>Coral Gables, FL 33156</t>
  </si>
  <si>
    <t>25.678875, -80.273793</t>
  </si>
  <si>
    <t>1825 4th St N, St. Petersburg, FL 33704</t>
  </si>
  <si>
    <t>27.789996, -82.637834</t>
  </si>
  <si>
    <t>1920 N Forest Ave, Orlando, FL 32803</t>
  </si>
  <si>
    <t>28.567610, -81.355363</t>
  </si>
  <si>
    <t>1534 Mound St, Sarasota, FL 34236</t>
  </si>
  <si>
    <t>27.326927, -82.539803</t>
  </si>
  <si>
    <t>350 US-1, Vero Beach, FL 32962</t>
  </si>
  <si>
    <t>27.609318, -80.381677</t>
  </si>
  <si>
    <t>4820 Bayshore Dr, Naples, FL 34112</t>
  </si>
  <si>
    <t>26.106862, -81.771494</t>
  </si>
  <si>
    <t>2350 McGregor Blvd, Fort Myers, FL 33901</t>
  </si>
  <si>
    <t>26.633935, -81.880085</t>
  </si>
  <si>
    <t>4000 Morikami Park Rd, Delray Beach, FL 33446</t>
  </si>
  <si>
    <t>26.429359, -80.156032</t>
  </si>
  <si>
    <t>Norton Museum of Art</t>
  </si>
  <si>
    <t>1450 S Dixie Hwy, West Palm Beach, FL 33401</t>
  </si>
  <si>
    <t>26.700026, -80.054121</t>
  </si>
  <si>
    <t>27.791960, -82.400866</t>
  </si>
  <si>
    <t>27.765365, -82.631531</t>
  </si>
  <si>
    <t>1 Dali Blvd, St. Petersburg, FL 33701</t>
  </si>
  <si>
    <t>27.977447, -81.376775</t>
  </si>
  <si>
    <t>13180 North A1A, Vero Beach, FL 32963</t>
  </si>
  <si>
    <t>27.834127, -80.434560</t>
  </si>
  <si>
    <t>11 S Castillo Dr, St. Augustine, FL 32084</t>
  </si>
  <si>
    <t>29.897110, -81.311230</t>
  </si>
  <si>
    <t>907 Whitehead St, Key West, FL 33040</t>
  </si>
  <si>
    <t>24.551084, -81.800658</t>
  </si>
  <si>
    <t>Airboats and Alligators</t>
  </si>
  <si>
    <t>3301 Lake Cypress Rd, Kenansville, FL 34739</t>
  </si>
  <si>
    <t>28.084308, -81.302918</t>
  </si>
  <si>
    <t>2516 NW 2nd Ave, Miami, FL 33127</t>
  </si>
  <si>
    <t>25.801051, -80.199181</t>
  </si>
  <si>
    <t>3215 Hull Rd, Gainesville, FL 32611</t>
  </si>
  <si>
    <t>29.635893, -82.369503</t>
  </si>
  <si>
    <t>840 Johnson Ave, Lakeland, FL 33801</t>
  </si>
  <si>
    <t>28.033233, -81.949422</t>
  </si>
  <si>
    <t>1001 Ocean Dr, Miami Beach, FL 33139</t>
  </si>
  <si>
    <t>25.780218, -80.130650</t>
  </si>
  <si>
    <t>89 A1A Scenic and Historic Coastal Byway, St. Augustine, FL 32084</t>
  </si>
  <si>
    <t>29.903980, -81.316658</t>
  </si>
  <si>
    <t>271 Charlotte St, St. Augustine, FL 32084</t>
  </si>
  <si>
    <t>29.888486, -81.310502</t>
  </si>
  <si>
    <t>14 S Castillo Dr, St. Augustine, FL 32084</t>
  </si>
  <si>
    <t>29.896703, -81.313334</t>
  </si>
  <si>
    <t>30.385746, -81.497568</t>
  </si>
  <si>
    <t>12713 Fort Caroline Rd, Jacksonville, FL 32225</t>
  </si>
  <si>
    <t>201 10th St W, Bradenton, FL 34205</t>
  </si>
  <si>
    <t>27.498258, -82.571901</t>
  </si>
  <si>
    <t>The Bishop Museum of Science and Nature</t>
  </si>
  <si>
    <t>82990 Overseas Hwy, Islamorada, FL 33036</t>
  </si>
  <si>
    <t>24.931168, -80.620594</t>
  </si>
  <si>
    <t>825 NE Ocean Blvd, Stuart, FL 34996</t>
  </si>
  <si>
    <t>27.215065, -80.176313</t>
  </si>
  <si>
    <t>25.745277, -80.211224</t>
  </si>
  <si>
    <t>3251 S Miami Ave, Miami, FL 33129</t>
  </si>
  <si>
    <t>1 Whitehall Way, Palm Beach, FL 33480</t>
  </si>
  <si>
    <t>26.713769, -80.042669</t>
  </si>
  <si>
    <t>14790 Captiva Dr, Captiva, FL 33924</t>
  </si>
  <si>
    <t>26.526340, -82.193853</t>
  </si>
  <si>
    <t>28.416096, -81.581209</t>
  </si>
  <si>
    <t>Bay Lake, FL 32836</t>
  </si>
  <si>
    <t>28.376371, -81.549434</t>
  </si>
  <si>
    <t>Star Wars: Glaxy's Edge - Hollywood Studios</t>
  </si>
  <si>
    <t>Bay Lake, FL 34747</t>
  </si>
  <si>
    <t>28.358780, -81.558296</t>
  </si>
  <si>
    <t>28.474128, -81.461950</t>
  </si>
  <si>
    <t>6000 Universal Blvd, Orlando, FL 32819</t>
  </si>
  <si>
    <t>28.479582, -81.469084</t>
  </si>
  <si>
    <t>10165 McKinley Dr, Tampa, FL 33612</t>
  </si>
  <si>
    <t>28.034511, -82.416015</t>
  </si>
  <si>
    <t>7007 Sea World Dr, Orlando, FL 32821</t>
  </si>
  <si>
    <t>28.412500, -81.463275</t>
  </si>
  <si>
    <t>25.766193, -80.190490</t>
  </si>
  <si>
    <t>24.767653, -80.943962</t>
  </si>
  <si>
    <t>28.543620, -81.372921</t>
  </si>
  <si>
    <t>29.892731, -81.312227</t>
  </si>
  <si>
    <t>29.218174, -81.003164</t>
  </si>
  <si>
    <t>6000 Discovery Cove Way, Orlando, FL 32821</t>
  </si>
  <si>
    <t>28.405197, -81.461049</t>
  </si>
  <si>
    <t>1 Legoland Way, Winter Haven, FL 33884</t>
  </si>
  <si>
    <t>27.987732, -81.690790</t>
  </si>
  <si>
    <t>12400 SW 152nd St, Miami, FL 33177</t>
  </si>
  <si>
    <t>25.611694, -80.396654</t>
  </si>
  <si>
    <t>24.554843, -81.802123</t>
  </si>
  <si>
    <t>28.944224, -81.338073</t>
  </si>
  <si>
    <t>30.396934, -86.580701</t>
  </si>
  <si>
    <t>28.654948, -80.632058</t>
  </si>
  <si>
    <t>14501 S Orange Blossom Trl, Orlando, FL 32837</t>
  </si>
  <si>
    <t>The Place to see Alligators</t>
  </si>
  <si>
    <t>28.355130, -81.404113</t>
  </si>
  <si>
    <t>1987 Scrub Jay Way #32782, Titusville, FL</t>
  </si>
  <si>
    <t>28.641419, -80.735872</t>
  </si>
  <si>
    <t>28.012853, -82.469270</t>
  </si>
  <si>
    <t>1101 W Sligh Ave, Tampa, FL 33604</t>
  </si>
  <si>
    <t>701 Channelside Dr, Tampa, FL 33602</t>
  </si>
  <si>
    <t>27.945044, -82.445240</t>
  </si>
  <si>
    <t>5656 E Silver Springs Blvd, Silver Springs, FL 34488</t>
  </si>
  <si>
    <t>29.217906, -82.055378</t>
  </si>
  <si>
    <t>6131 Commercial Way, Spring Hill, FL 34606</t>
  </si>
  <si>
    <t>28.516654, -82.573369</t>
  </si>
  <si>
    <t>Memorial Day weekend</t>
  </si>
  <si>
    <t>11016 Lillian Saunders Drive, White Springs, FL 32096</t>
  </si>
  <si>
    <t>30.330708, -82.761182</t>
  </si>
  <si>
    <t>Gasparilla Pirate Fest</t>
  </si>
  <si>
    <t>1800 E 8th Ave, Tampa, FL 33605</t>
  </si>
  <si>
    <t>27.961043, -82.438618</t>
  </si>
  <si>
    <t>last Saturday in January</t>
  </si>
  <si>
    <t>Pan Handle Beaches</t>
  </si>
  <si>
    <t>Merritt Island Beaches</t>
  </si>
  <si>
    <t>4150 S Suncoast Blvd, Homosassa, FL 34446</t>
  </si>
  <si>
    <t>28.801050, -82.577217</t>
  </si>
  <si>
    <t>465 Wakulla Park Dr, Wakulla Springs, FL 32327</t>
  </si>
  <si>
    <t>30.243439, -84.310549</t>
  </si>
  <si>
    <t>1600 Twigg St, Palatka, FL 32177</t>
  </si>
  <si>
    <t>29.635991, -81.646648</t>
  </si>
  <si>
    <t>Gulfarium Marine Adventure Park</t>
  </si>
  <si>
    <t>1010 Miracle Strip Pkwy SE, Fort Walton Beach, FL 32548</t>
  </si>
  <si>
    <t>30.394689, -86.593496</t>
  </si>
  <si>
    <t>19 San Marco Ave, St. Augustine, FL 32084</t>
  </si>
  <si>
    <t>29.899747, -81.313787</t>
  </si>
  <si>
    <t>370 Zoo Pkwy, Jacksonville, FL 32218</t>
  </si>
  <si>
    <t>30.402389, -81.643180</t>
  </si>
  <si>
    <t>999 Anastasia Blvd, St. Augustine, FL 32080</t>
  </si>
  <si>
    <t>29.881505, -81.288306</t>
  </si>
  <si>
    <t>2601 Atlantic Ave, Fernandina Beach, FL 32034</t>
  </si>
  <si>
    <t>30.703340, -81.453485</t>
  </si>
  <si>
    <t>Tarpon Springs, FL</t>
  </si>
  <si>
    <t>Cedar Key, FL</t>
  </si>
  <si>
    <t>28.155629, -82.760910</t>
  </si>
  <si>
    <t>28.800212, -81.645738</t>
  </si>
  <si>
    <t>249 Windward Passage, Clearwater, FL 33767</t>
  </si>
  <si>
    <t>27.976934, -82.817255</t>
  </si>
  <si>
    <t>29.136354, -83.030965</t>
  </si>
  <si>
    <t>3701 Bay Shore Rd, Sarasota, FL 34234</t>
  </si>
  <si>
    <t>27.367820, -82.555114</t>
  </si>
  <si>
    <t>8375 International Dr, Orlando, FL 32819</t>
  </si>
  <si>
    <t>28.444581, -81.470391</t>
  </si>
  <si>
    <t>Anderson Blvd, St. Petersburg, FL 33715</t>
  </si>
  <si>
    <t>27.614720, -82.735685</t>
  </si>
  <si>
    <t>April</t>
  </si>
  <si>
    <t>4075 James C. Ray Dr #4075, Lakeland, FL 33811</t>
  </si>
  <si>
    <t>27.981853, -82.027907</t>
  </si>
  <si>
    <t>1590 Goodlette-Frank Rd, Naples, FL 34102</t>
  </si>
  <si>
    <t>26.167843, -81.790038</t>
  </si>
  <si>
    <t>I-275, St. Petersburg, FL 33711</t>
  </si>
  <si>
    <t>27.603451, -82.648628</t>
  </si>
  <si>
    <t>2003 Lion Country Safari Rd, Loxahatchee, FL 33470</t>
  </si>
  <si>
    <t>26.714733, -80.325096</t>
  </si>
  <si>
    <t>Insert your coordinates</t>
  </si>
  <si>
    <t>Frank Lloyd Wright at Florida Southern College</t>
  </si>
  <si>
    <t>Manatees - Tampa Electric’s Manatee View. Cntr</t>
  </si>
  <si>
    <t>Alligators - Airboat Kissimmee River / Everglades</t>
  </si>
  <si>
    <t>29.367560, -81.857846</t>
  </si>
  <si>
    <t>E Hwy 316, Fort McCoy, FL 32134</t>
  </si>
  <si>
    <t>Disney Springs</t>
  </si>
  <si>
    <t>28.370410, -81.513784</t>
  </si>
  <si>
    <t>1486 Buena Vista Dr, Lake Buena Vista, FL 32830</t>
  </si>
  <si>
    <t>Ybor City</t>
  </si>
  <si>
    <t>Parque Jose Marti - Cuban Territiry</t>
  </si>
  <si>
    <t>1305 E 8th Ave, Tampa, FL 33605</t>
  </si>
  <si>
    <t>27.960939, -82.445296</t>
  </si>
  <si>
    <t>Add 20-30% to Straight Line Distance  to get Driving Distance</t>
  </si>
  <si>
    <t>Various (Silver Springs, Blue Springs, Rainbow Springs, etc.)</t>
  </si>
  <si>
    <t>Weeki Wachee State Park</t>
  </si>
  <si>
    <t>Website</t>
  </si>
  <si>
    <t>https://flysnf.org/</t>
  </si>
  <si>
    <t>https://sunkengardens.org/</t>
  </si>
  <si>
    <t>https://hsmc-fl.com/elliott-museum/</t>
  </si>
  <si>
    <t>https://www.norton.org/</t>
  </si>
  <si>
    <t>Everglades National Park</t>
  </si>
  <si>
    <t>25.756965, -80.765499</t>
  </si>
  <si>
    <t>https://www.nps.gov/ever/index.htm</t>
  </si>
  <si>
    <t>36000 SW 8th Street, Miami, Florida 33194</t>
  </si>
  <si>
    <t>https://www.nps.gov/drto/index.htm</t>
  </si>
  <si>
    <t>Dry Tortugas National Park</t>
  </si>
  <si>
    <t>24.628621, -82.873079</t>
  </si>
  <si>
    <t>Key West, FL 33040</t>
  </si>
  <si>
    <t>Biscayne National Park</t>
  </si>
  <si>
    <t>https://nps.gov/bisc/index.htm</t>
  </si>
  <si>
    <t>9700 SW 328th Street, Sir Lancelot Jones Way, Homestead, FL 33033</t>
  </si>
  <si>
    <t>25.464348, -80.335055</t>
  </si>
  <si>
    <t>https://gasparillapiratefest.com/</t>
  </si>
  <si>
    <t>https://www.floridastateparks.org/FloridaFolkFestival</t>
  </si>
  <si>
    <t>https://boktowergardens.org/</t>
  </si>
  <si>
    <t>https://fairchildgarden.org/</t>
  </si>
  <si>
    <t>https://www.naplesgarden.org/</t>
  </si>
  <si>
    <t>https://morikami.org/</t>
  </si>
  <si>
    <t>https://mckeegarden.org/</t>
  </si>
  <si>
    <t>https://www.leugardens.org/</t>
  </si>
  <si>
    <t>https://selby.org/</t>
  </si>
  <si>
    <t>https://sarasotajunglegardens.com/</t>
  </si>
  <si>
    <t>https://www.kennedyspacecenter.com/</t>
  </si>
  <si>
    <t>https://www.ringling.org/</t>
  </si>
  <si>
    <t>https://www.nps.gov/casa/index.htm</t>
  </si>
  <si>
    <t>https://thewynwoodwalls.com/</t>
  </si>
  <si>
    <t>https://navalaviationmuseum.org/</t>
  </si>
  <si>
    <t>https://www.flsouthern.edu/frank-lloyd-wright-home/history</t>
  </si>
  <si>
    <t>https://thedali.org/</t>
  </si>
  <si>
    <t>https://www.floridamuseum.ufl.edu/</t>
  </si>
  <si>
    <t>https://vizcaya.org/</t>
  </si>
  <si>
    <t>https://www.miamiandbeaches.com/l/attractions/art-deco-welcome-center/3827</t>
  </si>
  <si>
    <t>https://staughs.com/oldest-house-museum-complex/</t>
  </si>
  <si>
    <t>https://colonialquarter.com/</t>
  </si>
  <si>
    <t>https://missionandshrine.org/</t>
  </si>
  <si>
    <t>https://www.nps.gov/timu/learn/historyculture/foca.htm</t>
  </si>
  <si>
    <t>https://bishopscience.org/</t>
  </si>
  <si>
    <t>https://verobeach.com/vero-beach-community/mclarty-treasure-museum</t>
  </si>
  <si>
    <t>https://www.edisonfordwinterestates.org/</t>
  </si>
  <si>
    <t>https://flaglermuseum.us/</t>
  </si>
  <si>
    <t>https://divingmuseum.org/</t>
  </si>
  <si>
    <t>https://www.hemingwayhome.com/</t>
  </si>
  <si>
    <t>http://www.alligatorcoveairboatnaturetours.com/</t>
  </si>
  <si>
    <t>https://thefloridakeysvisitorcenter.com/</t>
  </si>
  <si>
    <t>https://www.tampaelectric.com/manatee/</t>
  </si>
  <si>
    <t>https://www.zoomiami.org/</t>
  </si>
  <si>
    <t>https://www.floridastateparks.org/parks-and-trails/john-pennekamp-coral-reef-state-park</t>
  </si>
  <si>
    <t>https://www.flaquarium.org/</t>
  </si>
  <si>
    <t>https://zootampa.org/</t>
  </si>
  <si>
    <t>https://www.floridastateparks.org/WeekiWachee</t>
  </si>
  <si>
    <t>https://www.fws.gov/refuge/merritt-island</t>
  </si>
  <si>
    <t>https://www.nps.gov/cana/index.htm</t>
  </si>
  <si>
    <t>https://www.nps.gov/guis/index.htm</t>
  </si>
  <si>
    <t>https://www.floridastateparks.org/silversprings</t>
  </si>
  <si>
    <t>https://www.alligatorfarm.com/</t>
  </si>
  <si>
    <t>https://www.floridastateparks.org/parks-and-trails/ellie-schiller-homosassa-springs-wildlife-state-park</t>
  </si>
  <si>
    <t>https://www.floridastateparks.org/parks-and-trails/ravine-gardens-state-park</t>
  </si>
  <si>
    <t>https://www.jacksonvillezoo.org/</t>
  </si>
  <si>
    <t>https://www.napleszoo.org/</t>
  </si>
  <si>
    <t>https://www.floridastateparks.org/fortclinch</t>
  </si>
  <si>
    <t>https://www.floridastateparks.org/WakullaSprings</t>
  </si>
  <si>
    <t>https://gulfarium.com/</t>
  </si>
  <si>
    <t>https://www.wildfloridairboats.com/</t>
  </si>
  <si>
    <t>https://www.cmaquarium.org/</t>
  </si>
  <si>
    <t>Fort De Soto Park</t>
  </si>
  <si>
    <t>https://pinellas.gov/parks/fort-de-soto-park/</t>
  </si>
  <si>
    <t>https://www.fs.usda.gov/recarea/florida/recarea/?recid=83528</t>
  </si>
  <si>
    <t>https://www.floridastateparks.org/parks-and-trails/skyway-fishing-pier-state-park</t>
  </si>
  <si>
    <t>https://cedarkey.org/</t>
  </si>
  <si>
    <t>Echo Global Farm</t>
  </si>
  <si>
    <t>https://echonet.org/</t>
  </si>
  <si>
    <t>17391 Durrance Road, North Fort Myers, FL 33917</t>
  </si>
  <si>
    <t>Permaculture</t>
  </si>
  <si>
    <t>26.717814, -81.791656</t>
  </si>
  <si>
    <t>https://www.daytonabeach.com/</t>
  </si>
  <si>
    <t>https://www.floridastateparks.org/parks-and-trails/ybor-city-museum-state-park</t>
  </si>
  <si>
    <t>https://disneyworld.disney.go.com/</t>
  </si>
  <si>
    <t>https://seaworld.com/</t>
  </si>
  <si>
    <t>https://www.universalorlando.com/web/en/us</t>
  </si>
  <si>
    <t>https://www.legoland.com/</t>
  </si>
  <si>
    <t>https://www.gatorland.com/</t>
  </si>
  <si>
    <t>https://buschgardens.com/tampa/</t>
  </si>
  <si>
    <t>https://discoverycove.com/orlando/</t>
  </si>
  <si>
    <t>https://www.ripleys.com/attractions/ripleys-believe-it-or-not-st-augustine</t>
  </si>
  <si>
    <t>https://www.disneysprings.com/</t>
  </si>
  <si>
    <t>https://iconparkorlando.com/</t>
  </si>
  <si>
    <t>https://www.lioncountrysafari.com/</t>
  </si>
  <si>
    <t>Loggerhead Marinelife Center</t>
  </si>
  <si>
    <t>14200 U.S. Highway 1
Juno Beach, FL 33408</t>
  </si>
  <si>
    <t>https://marinelife.org/</t>
  </si>
  <si>
    <t>26.885099, -80.056788</t>
  </si>
  <si>
    <t>Longitude</t>
  </si>
  <si>
    <t>Latitude</t>
  </si>
  <si>
    <t>Lat</t>
  </si>
  <si>
    <t>Long</t>
  </si>
  <si>
    <t>Miles/Degree</t>
  </si>
  <si>
    <t>Straight Line Distance
[km]</t>
  </si>
  <si>
    <t>Straight Line Distance
[miles]</t>
  </si>
  <si>
    <t>https://www.spanishmonastery.com/</t>
  </si>
  <si>
    <t>Ancient Spanish Monastery</t>
  </si>
  <si>
    <t>16711 W Dixie Hwy, North Miami Beach, FL 33160</t>
  </si>
  <si>
    <t>25.929687, -80.154317</t>
  </si>
  <si>
    <t>National Tropical Botanical Garden Kampong</t>
  </si>
  <si>
    <t>4013 South Douglas Rd Coconut Grove FL</t>
  </si>
  <si>
    <t>https://ntbg.org/gardens/kampong/</t>
  </si>
  <si>
    <t>25.716264, -80.253039</t>
  </si>
  <si>
    <t>Tallahassee and west</t>
  </si>
  <si>
    <t>Panhandle</t>
  </si>
  <si>
    <t>0 Florida</t>
  </si>
  <si>
    <t>1 Panhandle</t>
  </si>
  <si>
    <t>https://www.ahtahthiki.com/</t>
  </si>
  <si>
    <t>26.325435, -80.998685</t>
  </si>
  <si>
    <t>Big Cypress Seminole Indian Reservation; 34725 West Boundary Road, Clewiston, FL 33440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</si>
</sst>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rgb="FF0F0F0F"/>
      <name val="Arial"/>
      <family val="2"/>
    </font>
    <font>
      <sz val="12"/>
      <color rgb="FF444444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0" borderId="0" xfId="0" quotePrefix="1"/>
    <xf numFmtId="0" fontId="1" fillId="0" borderId="0" xfId="0" applyFont="1" applyFill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4" borderId="0" xfId="0" applyFill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5" fontId="0" fillId="0" borderId="0" xfId="0" applyNumberFormat="1"/>
    <xf numFmtId="0" fontId="0" fillId="4" borderId="0" xfId="0" applyFill="1" applyAlignment="1">
      <alignment horizontal="right"/>
    </xf>
    <xf numFmtId="0" fontId="3" fillId="0" borderId="1" xfId="1" applyFill="1" applyBorder="1"/>
    <xf numFmtId="0" fontId="3" fillId="0" borderId="1" xfId="1" applyBorder="1"/>
    <xf numFmtId="164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5" borderId="0" xfId="0" applyFill="1"/>
    <xf numFmtId="164" fontId="0" fillId="0" borderId="1" xfId="0" applyNumberFormat="1" applyBorder="1"/>
    <xf numFmtId="164" fontId="0" fillId="0" borderId="1" xfId="0" applyNumberForma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orikami.org/" TargetMode="External"/><Relationship Id="rId18" Type="http://schemas.openxmlformats.org/officeDocument/2006/relationships/hyperlink" Target="https://www.kennedyspacecenter.com/" TargetMode="External"/><Relationship Id="rId26" Type="http://schemas.openxmlformats.org/officeDocument/2006/relationships/hyperlink" Target="https://vizcaya.org/" TargetMode="External"/><Relationship Id="rId39" Type="http://schemas.openxmlformats.org/officeDocument/2006/relationships/hyperlink" Target="https://thefloridakeysvisitorcenter.com/" TargetMode="External"/><Relationship Id="rId21" Type="http://schemas.openxmlformats.org/officeDocument/2006/relationships/hyperlink" Target="https://thewynwoodwalls.com/" TargetMode="External"/><Relationship Id="rId34" Type="http://schemas.openxmlformats.org/officeDocument/2006/relationships/hyperlink" Target="https://www.edisonfordwinterestates.org/" TargetMode="External"/><Relationship Id="rId42" Type="http://schemas.openxmlformats.org/officeDocument/2006/relationships/hyperlink" Target="https://www.floridastateparks.org/parks-and-trails/john-pennekamp-coral-reef-state-park" TargetMode="External"/><Relationship Id="rId47" Type="http://schemas.openxmlformats.org/officeDocument/2006/relationships/hyperlink" Target="https://www.nps.gov/cana/index.htm" TargetMode="External"/><Relationship Id="rId50" Type="http://schemas.openxmlformats.org/officeDocument/2006/relationships/hyperlink" Target="https://www.alligatorfarm.com/" TargetMode="External"/><Relationship Id="rId55" Type="http://schemas.openxmlformats.org/officeDocument/2006/relationships/hyperlink" Target="https://www.floridastateparks.org/WakullaSprings" TargetMode="External"/><Relationship Id="rId63" Type="http://schemas.openxmlformats.org/officeDocument/2006/relationships/hyperlink" Target="https://cedarkey.org/" TargetMode="External"/><Relationship Id="rId68" Type="http://schemas.openxmlformats.org/officeDocument/2006/relationships/hyperlink" Target="https://seaworld.com/" TargetMode="External"/><Relationship Id="rId76" Type="http://schemas.openxmlformats.org/officeDocument/2006/relationships/hyperlink" Target="https://iconparkorlando.com/" TargetMode="External"/><Relationship Id="rId7" Type="http://schemas.openxmlformats.org/officeDocument/2006/relationships/hyperlink" Target="https://nps.gov/bisc/index.htm" TargetMode="External"/><Relationship Id="rId71" Type="http://schemas.openxmlformats.org/officeDocument/2006/relationships/hyperlink" Target="https://buschgardens.com/tampa/" TargetMode="External"/><Relationship Id="rId2" Type="http://schemas.openxmlformats.org/officeDocument/2006/relationships/hyperlink" Target="https://sunkengardens.org/" TargetMode="External"/><Relationship Id="rId16" Type="http://schemas.openxmlformats.org/officeDocument/2006/relationships/hyperlink" Target="https://selby.org/" TargetMode="External"/><Relationship Id="rId29" Type="http://schemas.openxmlformats.org/officeDocument/2006/relationships/hyperlink" Target="https://colonialquarter.com/" TargetMode="External"/><Relationship Id="rId11" Type="http://schemas.openxmlformats.org/officeDocument/2006/relationships/hyperlink" Target="https://fairchildgarden.org/" TargetMode="External"/><Relationship Id="rId24" Type="http://schemas.openxmlformats.org/officeDocument/2006/relationships/hyperlink" Target="https://thedali.org/" TargetMode="External"/><Relationship Id="rId32" Type="http://schemas.openxmlformats.org/officeDocument/2006/relationships/hyperlink" Target="https://bishopscience.org/" TargetMode="External"/><Relationship Id="rId37" Type="http://schemas.openxmlformats.org/officeDocument/2006/relationships/hyperlink" Target="https://www.hemingwayhome.com/" TargetMode="External"/><Relationship Id="rId40" Type="http://schemas.openxmlformats.org/officeDocument/2006/relationships/hyperlink" Target="https://www.tampaelectric.com/manatee/" TargetMode="External"/><Relationship Id="rId45" Type="http://schemas.openxmlformats.org/officeDocument/2006/relationships/hyperlink" Target="https://www.floridastateparks.org/WeekiWachee" TargetMode="External"/><Relationship Id="rId53" Type="http://schemas.openxmlformats.org/officeDocument/2006/relationships/hyperlink" Target="https://www.jacksonvillezoo.org/" TargetMode="External"/><Relationship Id="rId58" Type="http://schemas.openxmlformats.org/officeDocument/2006/relationships/hyperlink" Target="https://www.cmaquarium.org/" TargetMode="External"/><Relationship Id="rId66" Type="http://schemas.openxmlformats.org/officeDocument/2006/relationships/hyperlink" Target="https://www.floridastateparks.org/parks-and-trails/ybor-city-museum-state-park" TargetMode="External"/><Relationship Id="rId74" Type="http://schemas.openxmlformats.org/officeDocument/2006/relationships/hyperlink" Target="https://www.ripleys.com/attractions/ripleys-believe-it-or-not-st-augustine" TargetMode="External"/><Relationship Id="rId79" Type="http://schemas.openxmlformats.org/officeDocument/2006/relationships/hyperlink" Target="https://www.spanishmonastery.com/" TargetMode="External"/><Relationship Id="rId5" Type="http://schemas.openxmlformats.org/officeDocument/2006/relationships/hyperlink" Target="https://www.nps.gov/ever/index.htm" TargetMode="External"/><Relationship Id="rId61" Type="http://schemas.openxmlformats.org/officeDocument/2006/relationships/hyperlink" Target="https://www.floridastateparks.org/parks-and-trails/skyway-fishing-pier-state-park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s://boktowergardens.org/" TargetMode="External"/><Relationship Id="rId19" Type="http://schemas.openxmlformats.org/officeDocument/2006/relationships/hyperlink" Target="https://www.ringling.org/" TargetMode="External"/><Relationship Id="rId31" Type="http://schemas.openxmlformats.org/officeDocument/2006/relationships/hyperlink" Target="https://www.nps.gov/timu/learn/historyculture/foca.htm" TargetMode="External"/><Relationship Id="rId44" Type="http://schemas.openxmlformats.org/officeDocument/2006/relationships/hyperlink" Target="https://zootampa.org/" TargetMode="External"/><Relationship Id="rId52" Type="http://schemas.openxmlformats.org/officeDocument/2006/relationships/hyperlink" Target="https://www.floridastateparks.org/parks-and-trails/ravine-gardens-state-park" TargetMode="External"/><Relationship Id="rId60" Type="http://schemas.openxmlformats.org/officeDocument/2006/relationships/hyperlink" Target="https://www.fs.usda.gov/recarea/florida/recarea/?recid=83528" TargetMode="External"/><Relationship Id="rId65" Type="http://schemas.openxmlformats.org/officeDocument/2006/relationships/hyperlink" Target="https://www.daytonabeach.com/" TargetMode="External"/><Relationship Id="rId73" Type="http://schemas.openxmlformats.org/officeDocument/2006/relationships/hyperlink" Target="https://www.gatorland.com/" TargetMode="External"/><Relationship Id="rId78" Type="http://schemas.openxmlformats.org/officeDocument/2006/relationships/hyperlink" Target="https://marinelife.org/" TargetMode="External"/><Relationship Id="rId81" Type="http://schemas.openxmlformats.org/officeDocument/2006/relationships/hyperlink" Target="https://www.ahtahthiki.com/" TargetMode="External"/><Relationship Id="rId4" Type="http://schemas.openxmlformats.org/officeDocument/2006/relationships/hyperlink" Target="https://www.norton.org/" TargetMode="External"/><Relationship Id="rId9" Type="http://schemas.openxmlformats.org/officeDocument/2006/relationships/hyperlink" Target="https://www.floridastateparks.org/FloridaFolkFestival" TargetMode="External"/><Relationship Id="rId14" Type="http://schemas.openxmlformats.org/officeDocument/2006/relationships/hyperlink" Target="https://mckeegarden.org/" TargetMode="External"/><Relationship Id="rId22" Type="http://schemas.openxmlformats.org/officeDocument/2006/relationships/hyperlink" Target="https://navalaviationmuseum.org/" TargetMode="External"/><Relationship Id="rId27" Type="http://schemas.openxmlformats.org/officeDocument/2006/relationships/hyperlink" Target="https://www.miamiandbeaches.com/l/attractions/art-deco-welcome-center/3827" TargetMode="External"/><Relationship Id="rId30" Type="http://schemas.openxmlformats.org/officeDocument/2006/relationships/hyperlink" Target="https://missionandshrine.org/" TargetMode="External"/><Relationship Id="rId35" Type="http://schemas.openxmlformats.org/officeDocument/2006/relationships/hyperlink" Target="https://flaglermuseum.us/" TargetMode="External"/><Relationship Id="rId43" Type="http://schemas.openxmlformats.org/officeDocument/2006/relationships/hyperlink" Target="https://www.flaquarium.org/" TargetMode="External"/><Relationship Id="rId48" Type="http://schemas.openxmlformats.org/officeDocument/2006/relationships/hyperlink" Target="https://www.nps.gov/guis/index.htm" TargetMode="External"/><Relationship Id="rId56" Type="http://schemas.openxmlformats.org/officeDocument/2006/relationships/hyperlink" Target="https://gulfarium.com/" TargetMode="External"/><Relationship Id="rId64" Type="http://schemas.openxmlformats.org/officeDocument/2006/relationships/hyperlink" Target="https://echonet.org/" TargetMode="External"/><Relationship Id="rId69" Type="http://schemas.openxmlformats.org/officeDocument/2006/relationships/hyperlink" Target="https://www.universalorlando.com/web/en/us" TargetMode="External"/><Relationship Id="rId77" Type="http://schemas.openxmlformats.org/officeDocument/2006/relationships/hyperlink" Target="https://www.lioncountrysafari.com/" TargetMode="External"/><Relationship Id="rId8" Type="http://schemas.openxmlformats.org/officeDocument/2006/relationships/hyperlink" Target="https://gasparillapiratefest.com/" TargetMode="External"/><Relationship Id="rId51" Type="http://schemas.openxmlformats.org/officeDocument/2006/relationships/hyperlink" Target="https://www.floridastateparks.org/parks-and-trails/ellie-schiller-homosassa-springs-wildlife-state-park" TargetMode="External"/><Relationship Id="rId72" Type="http://schemas.openxmlformats.org/officeDocument/2006/relationships/hyperlink" Target="https://discoverycove.com/orlando/" TargetMode="External"/><Relationship Id="rId80" Type="http://schemas.openxmlformats.org/officeDocument/2006/relationships/hyperlink" Target="https://ntbg.org/gardens/kampong/" TargetMode="External"/><Relationship Id="rId3" Type="http://schemas.openxmlformats.org/officeDocument/2006/relationships/hyperlink" Target="https://hsmc-fl.com/elliott-museum/" TargetMode="External"/><Relationship Id="rId12" Type="http://schemas.openxmlformats.org/officeDocument/2006/relationships/hyperlink" Target="https://www.naplesgarden.org/" TargetMode="External"/><Relationship Id="rId17" Type="http://schemas.openxmlformats.org/officeDocument/2006/relationships/hyperlink" Target="https://sarasotajunglegardens.com/" TargetMode="External"/><Relationship Id="rId25" Type="http://schemas.openxmlformats.org/officeDocument/2006/relationships/hyperlink" Target="https://www.floridamuseum.ufl.edu/" TargetMode="External"/><Relationship Id="rId33" Type="http://schemas.openxmlformats.org/officeDocument/2006/relationships/hyperlink" Target="https://verobeach.com/vero-beach-community/mclarty-treasure-museum" TargetMode="External"/><Relationship Id="rId38" Type="http://schemas.openxmlformats.org/officeDocument/2006/relationships/hyperlink" Target="http://www.alligatorcoveairboatnaturetours.com/" TargetMode="External"/><Relationship Id="rId46" Type="http://schemas.openxmlformats.org/officeDocument/2006/relationships/hyperlink" Target="https://www.fws.gov/refuge/merritt-island" TargetMode="External"/><Relationship Id="rId59" Type="http://schemas.openxmlformats.org/officeDocument/2006/relationships/hyperlink" Target="https://pinellas.gov/parks/fort-de-soto-park/" TargetMode="External"/><Relationship Id="rId67" Type="http://schemas.openxmlformats.org/officeDocument/2006/relationships/hyperlink" Target="https://disneyworld.disney.go.com/" TargetMode="External"/><Relationship Id="rId20" Type="http://schemas.openxmlformats.org/officeDocument/2006/relationships/hyperlink" Target="https://www.nps.gov/casa/index.htm" TargetMode="External"/><Relationship Id="rId41" Type="http://schemas.openxmlformats.org/officeDocument/2006/relationships/hyperlink" Target="https://www.zoomiami.org/" TargetMode="External"/><Relationship Id="rId54" Type="http://schemas.openxmlformats.org/officeDocument/2006/relationships/hyperlink" Target="https://www.floridastateparks.org/fortclinch" TargetMode="External"/><Relationship Id="rId62" Type="http://schemas.openxmlformats.org/officeDocument/2006/relationships/hyperlink" Target="https://www.napleszoo.org/" TargetMode="External"/><Relationship Id="rId70" Type="http://schemas.openxmlformats.org/officeDocument/2006/relationships/hyperlink" Target="https://www.legoland.com/" TargetMode="External"/><Relationship Id="rId75" Type="http://schemas.openxmlformats.org/officeDocument/2006/relationships/hyperlink" Target="https://www.disneysprings.com/" TargetMode="External"/><Relationship Id="rId1" Type="http://schemas.openxmlformats.org/officeDocument/2006/relationships/hyperlink" Target="https://flysnf.org/" TargetMode="External"/><Relationship Id="rId6" Type="http://schemas.openxmlformats.org/officeDocument/2006/relationships/hyperlink" Target="https://www.nps.gov/drto/index.htm" TargetMode="External"/><Relationship Id="rId15" Type="http://schemas.openxmlformats.org/officeDocument/2006/relationships/hyperlink" Target="https://www.leugardens.org/" TargetMode="External"/><Relationship Id="rId23" Type="http://schemas.openxmlformats.org/officeDocument/2006/relationships/hyperlink" Target="https://www.flsouthern.edu/frank-lloyd-wright-home/history" TargetMode="External"/><Relationship Id="rId28" Type="http://schemas.openxmlformats.org/officeDocument/2006/relationships/hyperlink" Target="https://staughs.com/oldest-house-museum-complex/" TargetMode="External"/><Relationship Id="rId36" Type="http://schemas.openxmlformats.org/officeDocument/2006/relationships/hyperlink" Target="https://divingmuseum.org/" TargetMode="External"/><Relationship Id="rId49" Type="http://schemas.openxmlformats.org/officeDocument/2006/relationships/hyperlink" Target="https://www.floridastateparks.org/silversprings" TargetMode="External"/><Relationship Id="rId57" Type="http://schemas.openxmlformats.org/officeDocument/2006/relationships/hyperlink" Target="https://www.wildfloridairboat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workbookViewId="0">
      <selection activeCell="L66" sqref="L66"/>
    </sheetView>
  </sheetViews>
  <sheetFormatPr defaultRowHeight="15" x14ac:dyDescent="0.25"/>
  <cols>
    <col min="1" max="1" width="17.28515625" bestFit="1" customWidth="1"/>
    <col min="2" max="2" width="45.140625" bestFit="1" customWidth="1"/>
    <col min="3" max="3" width="11.42578125" bestFit="1" customWidth="1"/>
    <col min="4" max="4" width="11.7109375" bestFit="1" customWidth="1"/>
    <col min="5" max="5" width="59.5703125" bestFit="1" customWidth="1"/>
    <col min="6" max="6" width="35" customWidth="1"/>
    <col min="7" max="7" width="20.140625" customWidth="1"/>
    <col min="8" max="8" width="20.85546875" customWidth="1"/>
    <col min="9" max="9" width="12.28515625" hidden="1" customWidth="1"/>
    <col min="10" max="10" width="12.7109375" hidden="1" customWidth="1"/>
    <col min="11" max="11" width="10.85546875" bestFit="1" customWidth="1"/>
    <col min="13" max="13" width="10.5703125" bestFit="1" customWidth="1"/>
    <col min="15" max="15" width="19.5703125" hidden="1" customWidth="1"/>
    <col min="16" max="16" width="9.140625" hidden="1" customWidth="1"/>
  </cols>
  <sheetData>
    <row r="1" spans="1:16" x14ac:dyDescent="0.25">
      <c r="C1" s="17" t="s">
        <v>455</v>
      </c>
      <c r="D1" s="17" t="s">
        <v>454</v>
      </c>
    </row>
    <row r="2" spans="1:16" x14ac:dyDescent="0.25">
      <c r="B2" s="12" t="s">
        <v>342</v>
      </c>
      <c r="C2" s="18">
        <v>28.123843999999998</v>
      </c>
      <c r="D2" s="18">
        <v>-81.629884000000004</v>
      </c>
      <c r="E2" s="20" t="s">
        <v>355</v>
      </c>
      <c r="F2" s="24"/>
    </row>
    <row r="4" spans="1:16" ht="60" x14ac:dyDescent="0.25">
      <c r="A4" s="9" t="s">
        <v>153</v>
      </c>
      <c r="B4" s="13" t="s">
        <v>154</v>
      </c>
      <c r="C4" s="13" t="s">
        <v>155</v>
      </c>
      <c r="D4" s="13" t="s">
        <v>164</v>
      </c>
      <c r="E4" s="13" t="s">
        <v>173</v>
      </c>
      <c r="F4" s="13" t="s">
        <v>358</v>
      </c>
      <c r="G4" s="13" t="s">
        <v>172</v>
      </c>
      <c r="H4" s="13" t="s">
        <v>175</v>
      </c>
      <c r="I4" s="14" t="s">
        <v>456</v>
      </c>
      <c r="J4" s="14" t="s">
        <v>457</v>
      </c>
      <c r="K4" s="16" t="s">
        <v>460</v>
      </c>
      <c r="L4" s="16" t="s">
        <v>459</v>
      </c>
      <c r="M4" s="4"/>
      <c r="N4" s="4"/>
      <c r="O4" s="12" t="s">
        <v>458</v>
      </c>
    </row>
    <row r="5" spans="1:16" x14ac:dyDescent="0.25">
      <c r="A5" s="7" t="s">
        <v>156</v>
      </c>
      <c r="B5" s="7" t="s">
        <v>5</v>
      </c>
      <c r="C5" s="7" t="s">
        <v>19</v>
      </c>
      <c r="D5" s="8" t="s">
        <v>471</v>
      </c>
      <c r="E5" s="8" t="s">
        <v>251</v>
      </c>
      <c r="F5" s="8"/>
      <c r="G5" s="8" t="s">
        <v>252</v>
      </c>
      <c r="H5" s="7"/>
      <c r="I5" s="7" t="str">
        <f>LEFT(G5,9)</f>
        <v>26.526340</v>
      </c>
      <c r="J5" s="7" t="str">
        <f>RIGHT(G5,10)</f>
        <v>-82.193853</v>
      </c>
      <c r="K5" s="15">
        <f>SQRT(((I5-C$2)*O$6)^2+((J5-D$2)*P$6)^2)</f>
        <v>115.56438223068506</v>
      </c>
      <c r="L5" s="26">
        <f>K5*1.60934</f>
        <v>185.9823828991307</v>
      </c>
      <c r="O5" s="2"/>
      <c r="P5" s="2"/>
    </row>
    <row r="6" spans="1:16" x14ac:dyDescent="0.25">
      <c r="A6" s="7" t="s">
        <v>156</v>
      </c>
      <c r="B6" s="7" t="s">
        <v>256</v>
      </c>
      <c r="C6" s="7" t="s">
        <v>17</v>
      </c>
      <c r="D6" s="8" t="s">
        <v>169</v>
      </c>
      <c r="E6" s="8" t="s">
        <v>257</v>
      </c>
      <c r="F6" s="8"/>
      <c r="G6" s="8" t="s">
        <v>258</v>
      </c>
      <c r="H6" s="7"/>
      <c r="I6" s="7" t="str">
        <f>LEFT(G6,9)</f>
        <v>28.358780</v>
      </c>
      <c r="J6" s="7" t="str">
        <f>RIGHT(G6,10)</f>
        <v>-81.558296</v>
      </c>
      <c r="K6" s="15">
        <f>SQRT(((I6-C$2)*O$6)^2+((J6-D$2)*P$6)^2)</f>
        <v>16.808596965602451</v>
      </c>
      <c r="L6" s="26">
        <f>K6*1.60934</f>
        <v>27.050747440622647</v>
      </c>
      <c r="O6" s="25">
        <v>69.17</v>
      </c>
      <c r="P6" s="25">
        <v>60</v>
      </c>
    </row>
    <row r="7" spans="1:16" x14ac:dyDescent="0.25">
      <c r="A7" s="7" t="s">
        <v>156</v>
      </c>
      <c r="B7" s="7" t="s">
        <v>11</v>
      </c>
      <c r="C7" s="7" t="s">
        <v>17</v>
      </c>
      <c r="D7" s="8" t="s">
        <v>169</v>
      </c>
      <c r="E7" s="8" t="s">
        <v>254</v>
      </c>
      <c r="F7" s="8"/>
      <c r="G7" s="8" t="s">
        <v>255</v>
      </c>
      <c r="H7" s="7"/>
      <c r="I7" s="7" t="str">
        <f>LEFT(G7,9)</f>
        <v>28.376371</v>
      </c>
      <c r="J7" s="7" t="str">
        <f>RIGHT(G7,10)</f>
        <v>-81.549434</v>
      </c>
      <c r="K7" s="15">
        <f>SQRT(((I7-C$2)*O$6)^2+((J7-D$2)*P$6)^2)</f>
        <v>18.121982215659241</v>
      </c>
      <c r="L7" s="26">
        <f>K7*1.60934</f>
        <v>29.164430858949043</v>
      </c>
      <c r="M7" s="6"/>
      <c r="N7" s="6"/>
    </row>
    <row r="8" spans="1:16" x14ac:dyDescent="0.25">
      <c r="A8" s="7" t="s">
        <v>156</v>
      </c>
      <c r="B8" s="7" t="s">
        <v>345</v>
      </c>
      <c r="C8" s="7" t="s">
        <v>19</v>
      </c>
      <c r="D8" s="8" t="s">
        <v>169</v>
      </c>
      <c r="E8" s="8" t="s">
        <v>178</v>
      </c>
      <c r="F8" s="21" t="s">
        <v>405</v>
      </c>
      <c r="G8" s="8" t="s">
        <v>214</v>
      </c>
      <c r="H8" s="8" t="s">
        <v>177</v>
      </c>
      <c r="I8" s="7" t="str">
        <f>LEFT(G8,9)</f>
        <v>27.977447</v>
      </c>
      <c r="J8" s="7" t="str">
        <f>RIGHT(G8,10)</f>
        <v>-81.376775</v>
      </c>
      <c r="K8" s="15">
        <f>SQRT(((I8-C$2)*O$6)^2+((J8-D$2)*P$6)^2)</f>
        <v>18.253014921753799</v>
      </c>
      <c r="L8" s="26">
        <f>K8*1.60934</f>
        <v>29.375307034175258</v>
      </c>
    </row>
    <row r="9" spans="1:16" x14ac:dyDescent="0.25">
      <c r="A9" s="7" t="s">
        <v>156</v>
      </c>
      <c r="B9" s="7" t="s">
        <v>2</v>
      </c>
      <c r="C9" s="7" t="s">
        <v>17</v>
      </c>
      <c r="D9" s="8" t="s">
        <v>169</v>
      </c>
      <c r="E9" s="8" t="s">
        <v>254</v>
      </c>
      <c r="F9" s="8"/>
      <c r="G9" s="8" t="s">
        <v>253</v>
      </c>
      <c r="H9" s="7"/>
      <c r="I9" s="7" t="str">
        <f>LEFT(G9,9)</f>
        <v>28.416096</v>
      </c>
      <c r="J9" s="7" t="str">
        <f>RIGHT(G9,10)</f>
        <v>-81.581209</v>
      </c>
      <c r="K9" s="15">
        <f>SQRT(((I9-C$2)*O$6)^2+((J9-D$2)*P$6)^2)</f>
        <v>20.424945760423036</v>
      </c>
      <c r="L9" s="26">
        <f>K9*1.60934</f>
        <v>32.87068221007921</v>
      </c>
    </row>
    <row r="10" spans="1:16" x14ac:dyDescent="0.25">
      <c r="A10" s="7" t="s">
        <v>156</v>
      </c>
      <c r="B10" s="7" t="s">
        <v>13</v>
      </c>
      <c r="C10" s="7" t="s">
        <v>17</v>
      </c>
      <c r="D10" s="8" t="s">
        <v>169</v>
      </c>
      <c r="E10" s="8" t="s">
        <v>254</v>
      </c>
      <c r="F10" s="21" t="s">
        <v>439</v>
      </c>
      <c r="G10" s="8" t="s">
        <v>253</v>
      </c>
      <c r="H10" s="7"/>
      <c r="I10" s="7" t="str">
        <f>LEFT(G10,9)</f>
        <v>28.416096</v>
      </c>
      <c r="J10" s="7" t="str">
        <f>RIGHT(G10,10)</f>
        <v>-81.581209</v>
      </c>
      <c r="K10" s="15">
        <f>SQRT(((I10-C$2)*O$6)^2+((J10-D$2)*P$6)^2)</f>
        <v>20.424945760423036</v>
      </c>
      <c r="L10" s="26">
        <f>K10*1.60934</f>
        <v>32.87068221007921</v>
      </c>
    </row>
    <row r="11" spans="1:16" x14ac:dyDescent="0.25">
      <c r="A11" s="7" t="s">
        <v>156</v>
      </c>
      <c r="B11" s="7" t="s">
        <v>16</v>
      </c>
      <c r="C11" s="7" t="s">
        <v>17</v>
      </c>
      <c r="D11" s="8" t="s">
        <v>169</v>
      </c>
      <c r="E11" s="8" t="s">
        <v>264</v>
      </c>
      <c r="F11" s="21" t="s">
        <v>440</v>
      </c>
      <c r="G11" s="8" t="s">
        <v>265</v>
      </c>
      <c r="H11" s="7"/>
      <c r="I11" s="7" t="str">
        <f>LEFT(G11,9)</f>
        <v>28.412500</v>
      </c>
      <c r="J11" s="7" t="str">
        <f>RIGHT(G11,10)</f>
        <v>-81.463275</v>
      </c>
      <c r="K11" s="15">
        <f>SQRT(((I11-C$2)*O$6)^2+((J11-D$2)*P$6)^2)</f>
        <v>22.329025192982165</v>
      </c>
      <c r="L11" s="26">
        <f>K11*1.60934</f>
        <v>35.934993404073914</v>
      </c>
    </row>
    <row r="12" spans="1:16" x14ac:dyDescent="0.25">
      <c r="A12" s="7" t="s">
        <v>156</v>
      </c>
      <c r="B12" s="7" t="s">
        <v>8</v>
      </c>
      <c r="C12" s="7" t="s">
        <v>17</v>
      </c>
      <c r="D12" s="8" t="s">
        <v>169</v>
      </c>
      <c r="E12" s="8" t="s">
        <v>260</v>
      </c>
      <c r="F12" s="21" t="s">
        <v>441</v>
      </c>
      <c r="G12" s="8" t="s">
        <v>259</v>
      </c>
      <c r="H12" s="7"/>
      <c r="I12" s="7" t="str">
        <f>LEFT(G12,9)</f>
        <v>28.474128</v>
      </c>
      <c r="J12" s="7" t="str">
        <f>RIGHT(G12,10)</f>
        <v>-81.461950</v>
      </c>
      <c r="K12" s="15">
        <f>SQRT(((I12-C$2)*O$6)^2+((J12-D$2)*P$6)^2)</f>
        <v>26.240770084406186</v>
      </c>
      <c r="L12" s="26">
        <f>K12*1.60934</f>
        <v>42.230320927638253</v>
      </c>
    </row>
    <row r="13" spans="1:16" x14ac:dyDescent="0.25">
      <c r="A13" s="7" t="s">
        <v>156</v>
      </c>
      <c r="B13" s="7" t="s">
        <v>6</v>
      </c>
      <c r="C13" s="7" t="s">
        <v>17</v>
      </c>
      <c r="D13" s="8" t="s">
        <v>169</v>
      </c>
      <c r="E13" s="8" t="s">
        <v>260</v>
      </c>
      <c r="F13" s="8"/>
      <c r="G13" s="8" t="s">
        <v>261</v>
      </c>
      <c r="H13" s="7"/>
      <c r="I13" s="7" t="str">
        <f>LEFT(G13,9)</f>
        <v>28.479582</v>
      </c>
      <c r="J13" s="7" t="str">
        <f>RIGHT(G13,10)</f>
        <v>-81.469084</v>
      </c>
      <c r="K13" s="15">
        <f>SQRT(((I13-C$2)*O$6)^2+((J13-D$2)*P$6)^2)</f>
        <v>26.43026106491407</v>
      </c>
      <c r="L13" s="26">
        <f>K13*1.60934</f>
        <v>42.53527634220881</v>
      </c>
    </row>
    <row r="14" spans="1:16" x14ac:dyDescent="0.25">
      <c r="A14" s="7" t="s">
        <v>156</v>
      </c>
      <c r="B14" s="7" t="s">
        <v>15</v>
      </c>
      <c r="C14" s="7" t="s">
        <v>36</v>
      </c>
      <c r="D14" s="8" t="s">
        <v>169</v>
      </c>
      <c r="E14" s="8" t="s">
        <v>15</v>
      </c>
      <c r="F14" s="8"/>
      <c r="G14" s="8" t="s">
        <v>268</v>
      </c>
      <c r="H14" s="7"/>
      <c r="I14" s="7" t="str">
        <f>LEFT(G14,9)</f>
        <v>28.543620</v>
      </c>
      <c r="J14" s="7" t="str">
        <f>RIGHT(G14,10)</f>
        <v>-81.372921</v>
      </c>
      <c r="K14" s="15">
        <f>SQRT(((I14-C$2)*O$6)^2+((J14-D$2)*P$6)^2)</f>
        <v>32.875397681602252</v>
      </c>
      <c r="L14" s="26">
        <f>K14*1.60934</f>
        <v>52.907692504909768</v>
      </c>
    </row>
    <row r="15" spans="1:16" x14ac:dyDescent="0.25">
      <c r="A15" s="7" t="s">
        <v>156</v>
      </c>
      <c r="B15" s="7" t="s">
        <v>12</v>
      </c>
      <c r="C15" s="7" t="s">
        <v>17</v>
      </c>
      <c r="D15" s="8" t="s">
        <v>169</v>
      </c>
      <c r="E15" s="8" t="s">
        <v>262</v>
      </c>
      <c r="F15" s="21" t="s">
        <v>444</v>
      </c>
      <c r="G15" s="8" t="s">
        <v>263</v>
      </c>
      <c r="H15" s="7"/>
      <c r="I15" s="7" t="str">
        <f>LEFT(G15,9)</f>
        <v>28.034511</v>
      </c>
      <c r="J15" s="7" t="str">
        <f>RIGHT(G15,10)</f>
        <v>-82.416015</v>
      </c>
      <c r="K15" s="15">
        <f>SQRT(((I15-C$2)*O$6)^2+((J15-D$2)*P$6)^2)</f>
        <v>47.570884792052517</v>
      </c>
      <c r="L15" s="26">
        <f>K15*1.60934</f>
        <v>76.557727731241798</v>
      </c>
    </row>
    <row r="16" spans="1:16" x14ac:dyDescent="0.25">
      <c r="A16" s="7" t="s">
        <v>156</v>
      </c>
      <c r="B16" s="7" t="s">
        <v>3</v>
      </c>
      <c r="C16" s="7" t="s">
        <v>18</v>
      </c>
      <c r="D16" s="8" t="s">
        <v>169</v>
      </c>
      <c r="E16" s="8" t="s">
        <v>182</v>
      </c>
      <c r="F16" s="21" t="s">
        <v>385</v>
      </c>
      <c r="G16" s="8" t="s">
        <v>183</v>
      </c>
      <c r="H16" s="7"/>
      <c r="I16" s="7" t="str">
        <f>LEFT(G16,9)</f>
        <v>28.526018</v>
      </c>
      <c r="J16" s="7" t="str">
        <f>RIGHT(G16,10)</f>
        <v>-80.679152</v>
      </c>
      <c r="K16" s="15">
        <f>SQRT(((I16-C$2)*O$6)^2+((J16-D$2)*P$6)^2)</f>
        <v>63.465508970434989</v>
      </c>
      <c r="L16" s="26">
        <f>K16*1.60934</f>
        <v>102.13758220647985</v>
      </c>
    </row>
    <row r="17" spans="1:13" x14ac:dyDescent="0.25">
      <c r="A17" s="7" t="s">
        <v>156</v>
      </c>
      <c r="B17" s="7" t="s">
        <v>363</v>
      </c>
      <c r="C17" s="7" t="s">
        <v>19</v>
      </c>
      <c r="D17" s="8" t="s">
        <v>168</v>
      </c>
      <c r="E17" s="11" t="s">
        <v>366</v>
      </c>
      <c r="F17" s="21" t="s">
        <v>365</v>
      </c>
      <c r="G17" s="8" t="s">
        <v>364</v>
      </c>
      <c r="H17" s="7"/>
      <c r="I17" s="7" t="str">
        <f>LEFT(G17,9)</f>
        <v>25.756965</v>
      </c>
      <c r="J17" s="7" t="str">
        <f>RIGHT(G17,10)</f>
        <v>-80.765499</v>
      </c>
      <c r="K17" s="15">
        <f>SQRT(((I17-C$2)*O$6)^2+((J17-D$2)*P$6)^2)</f>
        <v>171.73538924778134</v>
      </c>
      <c r="L17" s="26">
        <f>K17*1.60934</f>
        <v>276.38063133202445</v>
      </c>
      <c r="M17" s="19"/>
    </row>
    <row r="18" spans="1:13" x14ac:dyDescent="0.25">
      <c r="A18" s="7" t="s">
        <v>156</v>
      </c>
      <c r="B18" s="7" t="s">
        <v>10</v>
      </c>
      <c r="C18" s="7" t="s">
        <v>36</v>
      </c>
      <c r="D18" s="8" t="s">
        <v>168</v>
      </c>
      <c r="E18" s="8" t="s">
        <v>10</v>
      </c>
      <c r="F18" s="8"/>
      <c r="G18" s="8" t="s">
        <v>266</v>
      </c>
      <c r="H18" s="7"/>
      <c r="I18" s="7" t="str">
        <f>LEFT(G18,9)</f>
        <v>25.766193</v>
      </c>
      <c r="J18" s="7" t="str">
        <f>RIGHT(G18,10)</f>
        <v>-80.190490</v>
      </c>
      <c r="K18" s="15">
        <f>SQRT(((I18-C$2)*O$6)^2+((J18-D$2)*P$6)^2)</f>
        <v>184.53549014554369</v>
      </c>
      <c r="L18" s="26">
        <f>K18*1.60934</f>
        <v>296.98034571082928</v>
      </c>
    </row>
    <row r="19" spans="1:13" x14ac:dyDescent="0.25">
      <c r="A19" s="7" t="s">
        <v>156</v>
      </c>
      <c r="B19" s="8" t="s">
        <v>149</v>
      </c>
      <c r="C19" s="7" t="s">
        <v>19</v>
      </c>
      <c r="D19" s="8" t="s">
        <v>168</v>
      </c>
      <c r="E19" s="8" t="s">
        <v>149</v>
      </c>
      <c r="F19" s="21" t="s">
        <v>406</v>
      </c>
      <c r="G19" s="8" t="s">
        <v>267</v>
      </c>
      <c r="H19" s="7"/>
      <c r="I19" s="7" t="str">
        <f>LEFT(G19,9)</f>
        <v>24.767653</v>
      </c>
      <c r="J19" s="7" t="str">
        <f>RIGHT(G19,10)</f>
        <v>-80.943962</v>
      </c>
      <c r="K19" s="15">
        <f>SQRT(((I19-C$2)*O$6)^2+((J19-D$2)*P$6)^2)</f>
        <v>235.76753294499568</v>
      </c>
      <c r="L19" s="26">
        <f>K19*1.60934</f>
        <v>379.43012146969937</v>
      </c>
    </row>
    <row r="20" spans="1:13" x14ac:dyDescent="0.25">
      <c r="A20" s="7" t="s">
        <v>157</v>
      </c>
      <c r="B20" s="7" t="s">
        <v>40</v>
      </c>
      <c r="C20" s="7" t="s">
        <v>18</v>
      </c>
      <c r="D20" s="8" t="s">
        <v>472</v>
      </c>
      <c r="E20" s="8" t="s">
        <v>184</v>
      </c>
      <c r="F20" s="21" t="s">
        <v>389</v>
      </c>
      <c r="G20" s="11" t="s">
        <v>185</v>
      </c>
      <c r="H20" s="7"/>
      <c r="I20" s="7" t="str">
        <f>LEFT(G20,9)</f>
        <v>30.348885</v>
      </c>
      <c r="J20" s="7" t="str">
        <f>RIGHT(G20,10)</f>
        <v>-87.303896</v>
      </c>
      <c r="K20" s="15">
        <f>SQRT(((I20-C$2)*O$6)^2+((J20-D$2)*P$6)^2)</f>
        <v>373.61339260353486</v>
      </c>
      <c r="L20" s="26">
        <f>K20*1.60934</f>
        <v>601.27097725257283</v>
      </c>
    </row>
    <row r="21" spans="1:13" x14ac:dyDescent="0.25">
      <c r="A21" s="7" t="s">
        <v>157</v>
      </c>
      <c r="B21" s="8" t="s">
        <v>21</v>
      </c>
      <c r="C21" s="7" t="s">
        <v>36</v>
      </c>
      <c r="D21" s="8" t="s">
        <v>167</v>
      </c>
      <c r="E21" s="8" t="s">
        <v>179</v>
      </c>
      <c r="F21" s="8"/>
      <c r="G21" s="8" t="s">
        <v>269</v>
      </c>
      <c r="H21" s="7"/>
      <c r="I21" s="7" t="str">
        <f>LEFT(G21,9)</f>
        <v>29.892731</v>
      </c>
      <c r="J21" s="7" t="str">
        <f>RIGHT(G21,10)</f>
        <v>-81.312227</v>
      </c>
      <c r="K21" s="15">
        <f>SQRT(((I21-C$2)*O$6)^2+((J21-D$2)*P$6)^2)</f>
        <v>123.8294864338346</v>
      </c>
      <c r="L21" s="26">
        <f>K21*1.60934</f>
        <v>199.28374569742738</v>
      </c>
    </row>
    <row r="22" spans="1:13" x14ac:dyDescent="0.25">
      <c r="A22" s="7" t="s">
        <v>157</v>
      </c>
      <c r="B22" s="7" t="s">
        <v>33</v>
      </c>
      <c r="C22" s="7" t="s">
        <v>18</v>
      </c>
      <c r="D22" s="8" t="s">
        <v>167</v>
      </c>
      <c r="E22" s="8" t="s">
        <v>217</v>
      </c>
      <c r="F22" s="21" t="s">
        <v>387</v>
      </c>
      <c r="G22" s="8" t="s">
        <v>218</v>
      </c>
      <c r="H22" s="7"/>
      <c r="I22" s="7" t="str">
        <f>LEFT(G22,9)</f>
        <v>29.897110</v>
      </c>
      <c r="J22" s="7" t="str">
        <f>RIGHT(G22,10)</f>
        <v>-81.311230</v>
      </c>
      <c r="K22" s="15">
        <f>SQRT(((I22-C$2)*O$6)^2+((J22-D$2)*P$6)^2)</f>
        <v>124.13798043390729</v>
      </c>
      <c r="L22" s="26">
        <f>K22*1.60934</f>
        <v>199.78021743150435</v>
      </c>
    </row>
    <row r="23" spans="1:13" x14ac:dyDescent="0.25">
      <c r="A23" s="7" t="s">
        <v>157</v>
      </c>
      <c r="B23" s="7" t="s">
        <v>23</v>
      </c>
      <c r="C23" s="7" t="s">
        <v>17</v>
      </c>
      <c r="D23" s="8" t="s">
        <v>169</v>
      </c>
      <c r="E23" s="8" t="s">
        <v>273</v>
      </c>
      <c r="F23" s="21" t="s">
        <v>442</v>
      </c>
      <c r="G23" s="8" t="s">
        <v>274</v>
      </c>
      <c r="H23" s="7"/>
      <c r="I23" s="7" t="str">
        <f>LEFT(G23,9)</f>
        <v>27.987732</v>
      </c>
      <c r="J23" s="7" t="str">
        <f>RIGHT(G23,10)</f>
        <v>-81.690790</v>
      </c>
      <c r="K23" s="15">
        <f>SQRT(((I23-C$2)*O$6)^2+((J23-D$2)*P$6)^2)</f>
        <v>10.09921127566286</v>
      </c>
      <c r="L23" s="26">
        <f>K23*1.60934</f>
        <v>16.253064674375267</v>
      </c>
    </row>
    <row r="24" spans="1:13" x14ac:dyDescent="0.25">
      <c r="A24" s="7" t="s">
        <v>157</v>
      </c>
      <c r="B24" s="7" t="s">
        <v>32</v>
      </c>
      <c r="C24" s="7" t="s">
        <v>162</v>
      </c>
      <c r="D24" s="8" t="s">
        <v>169</v>
      </c>
      <c r="E24" s="8" t="s">
        <v>186</v>
      </c>
      <c r="F24" s="21" t="s">
        <v>377</v>
      </c>
      <c r="G24" s="8" t="s">
        <v>187</v>
      </c>
      <c r="H24" s="7"/>
      <c r="I24" s="7" t="str">
        <f>LEFT(G24,9)</f>
        <v>27.937534</v>
      </c>
      <c r="J24" s="7" t="str">
        <f>RIGHT(G24,10)</f>
        <v>-81.575408</v>
      </c>
      <c r="K24" s="15">
        <f>SQRT(((I24-C$2)*O$6)^2+((J24-D$2)*P$6)^2)</f>
        <v>13.29510697615226</v>
      </c>
      <c r="L24" s="26">
        <f>K24*1.60934</f>
        <v>21.396347461000879</v>
      </c>
    </row>
    <row r="25" spans="1:13" x14ac:dyDescent="0.25">
      <c r="A25" s="7" t="s">
        <v>157</v>
      </c>
      <c r="B25" s="7" t="s">
        <v>22</v>
      </c>
      <c r="C25" s="7" t="s">
        <v>17</v>
      </c>
      <c r="D25" s="8" t="s">
        <v>169</v>
      </c>
      <c r="E25" s="8" t="s">
        <v>271</v>
      </c>
      <c r="F25" s="21" t="s">
        <v>445</v>
      </c>
      <c r="G25" s="8" t="s">
        <v>272</v>
      </c>
      <c r="H25" s="7"/>
      <c r="I25" s="7" t="str">
        <f>LEFT(G25,9)</f>
        <v>28.405197</v>
      </c>
      <c r="J25" s="7" t="str">
        <f>RIGHT(G25,10)</f>
        <v>-81.461049</v>
      </c>
      <c r="K25" s="15">
        <f>SQRT(((I25-C$2)*O$6)^2+((J25-D$2)*P$6)^2)</f>
        <v>21.939843341469015</v>
      </c>
      <c r="L25" s="26">
        <f>K25*1.60934</f>
        <v>35.308667483159745</v>
      </c>
    </row>
    <row r="26" spans="1:13" x14ac:dyDescent="0.25">
      <c r="A26" s="7" t="s">
        <v>157</v>
      </c>
      <c r="B26" s="7" t="s">
        <v>344</v>
      </c>
      <c r="C26" s="7" t="s">
        <v>19</v>
      </c>
      <c r="D26" s="8" t="s">
        <v>169</v>
      </c>
      <c r="E26" s="8" t="s">
        <v>174</v>
      </c>
      <c r="F26" s="21" t="s">
        <v>407</v>
      </c>
      <c r="G26" s="8" t="s">
        <v>211</v>
      </c>
      <c r="H26" s="8" t="s">
        <v>176</v>
      </c>
      <c r="I26" s="7" t="str">
        <f>LEFT(G26,9)</f>
        <v>27.791960</v>
      </c>
      <c r="J26" s="7" t="str">
        <f>RIGHT(G26,10)</f>
        <v>-82.400866</v>
      </c>
      <c r="K26" s="15">
        <f>SQRT(((I26-C$2)*O$6)^2+((J26-D$2)*P$6)^2)</f>
        <v>51.641889275925855</v>
      </c>
      <c r="L26" s="26">
        <f>K26*1.60934</f>
        <v>83.109358087318512</v>
      </c>
    </row>
    <row r="27" spans="1:13" x14ac:dyDescent="0.25">
      <c r="A27" s="7" t="s">
        <v>157</v>
      </c>
      <c r="B27" s="7" t="s">
        <v>25</v>
      </c>
      <c r="C27" s="7" t="s">
        <v>18</v>
      </c>
      <c r="D27" s="8" t="s">
        <v>169</v>
      </c>
      <c r="E27" s="8" t="s">
        <v>189</v>
      </c>
      <c r="F27" s="21" t="s">
        <v>386</v>
      </c>
      <c r="G27" s="8" t="s">
        <v>188</v>
      </c>
      <c r="H27" s="7"/>
      <c r="I27" s="7" t="str">
        <f>LEFT(G27,9)</f>
        <v>27.383085</v>
      </c>
      <c r="J27" s="7" t="str">
        <f>RIGHT(G27,10)</f>
        <v>-82.559205</v>
      </c>
      <c r="K27" s="15">
        <f>SQRT(((I27-C$2)*O$6)^2+((J27-D$2)*P$6)^2)</f>
        <v>75.726207258200176</v>
      </c>
      <c r="L27" s="26">
        <f>K27*1.60934</f>
        <v>121.86921438891187</v>
      </c>
    </row>
    <row r="28" spans="1:13" x14ac:dyDescent="0.25">
      <c r="A28" s="7" t="s">
        <v>157</v>
      </c>
      <c r="B28" s="7" t="s">
        <v>34</v>
      </c>
      <c r="C28" s="7" t="s">
        <v>19</v>
      </c>
      <c r="D28" s="8" t="s">
        <v>169</v>
      </c>
      <c r="E28" s="8" t="s">
        <v>34</v>
      </c>
      <c r="F28" s="21" t="s">
        <v>437</v>
      </c>
      <c r="G28" s="8" t="s">
        <v>270</v>
      </c>
      <c r="H28" s="7"/>
      <c r="I28" s="7" t="str">
        <f>LEFT(G28,9)</f>
        <v>29.218174</v>
      </c>
      <c r="J28" s="7" t="str">
        <f>RIGHT(G28,10)</f>
        <v>-81.003164</v>
      </c>
      <c r="K28" s="15">
        <f>SQRT(((I28-C$2)*O$6)^2+((J28-D$2)*P$6)^2)</f>
        <v>84.520437296293338</v>
      </c>
      <c r="L28" s="26">
        <f>K28*1.60934</f>
        <v>136.02212055841673</v>
      </c>
      <c r="M28" s="19"/>
    </row>
    <row r="29" spans="1:13" x14ac:dyDescent="0.25">
      <c r="A29" s="7" t="s">
        <v>157</v>
      </c>
      <c r="B29" s="7" t="s">
        <v>141</v>
      </c>
      <c r="C29" s="7" t="s">
        <v>18</v>
      </c>
      <c r="D29" s="8" t="s">
        <v>168</v>
      </c>
      <c r="E29" s="8" t="s">
        <v>224</v>
      </c>
      <c r="F29" s="21" t="s">
        <v>388</v>
      </c>
      <c r="G29" s="8" t="s">
        <v>225</v>
      </c>
      <c r="H29" s="7"/>
      <c r="I29" s="7" t="str">
        <f>LEFT(G29,9)</f>
        <v>25.801051</v>
      </c>
      <c r="J29" s="7" t="str">
        <f>RIGHT(G29,10)</f>
        <v>-80.199181</v>
      </c>
      <c r="K29" s="15">
        <f>SQRT(((I29-C$2)*O$6)^2+((J29-D$2)*P$6)^2)</f>
        <v>182.16189207728712</v>
      </c>
      <c r="L29" s="26">
        <f>K29*1.60934</f>
        <v>293.16041939566128</v>
      </c>
    </row>
    <row r="30" spans="1:13" x14ac:dyDescent="0.25">
      <c r="A30" s="7" t="s">
        <v>157</v>
      </c>
      <c r="B30" s="7" t="s">
        <v>35</v>
      </c>
      <c r="C30" s="7" t="s">
        <v>19</v>
      </c>
      <c r="D30" s="8" t="s">
        <v>168</v>
      </c>
      <c r="E30" s="8" t="s">
        <v>275</v>
      </c>
      <c r="F30" s="21" t="s">
        <v>408</v>
      </c>
      <c r="G30" s="8" t="s">
        <v>276</v>
      </c>
      <c r="H30" s="7"/>
      <c r="I30" s="7" t="str">
        <f>LEFT(G30,9)</f>
        <v>25.611694</v>
      </c>
      <c r="J30" s="7" t="str">
        <f>RIGHT(G30,10)</f>
        <v>-80.396654</v>
      </c>
      <c r="K30" s="15">
        <f>SQRT(((I30-C$2)*O$6)^2+((J30-D$2)*P$6)^2)</f>
        <v>188.86371293164723</v>
      </c>
      <c r="L30" s="26">
        <f>K30*1.60934</f>
        <v>303.94592776941715</v>
      </c>
    </row>
    <row r="31" spans="1:13" x14ac:dyDescent="0.25">
      <c r="A31" s="7" t="s">
        <v>157</v>
      </c>
      <c r="B31" s="7" t="s">
        <v>165</v>
      </c>
      <c r="C31" s="7" t="s">
        <v>19</v>
      </c>
      <c r="D31" s="8" t="s">
        <v>168</v>
      </c>
      <c r="E31" s="8" t="s">
        <v>190</v>
      </c>
      <c r="F31" s="21" t="s">
        <v>409</v>
      </c>
      <c r="G31" s="8" t="s">
        <v>191</v>
      </c>
      <c r="H31" s="7"/>
      <c r="I31" s="7" t="str">
        <f>LEFT(G31,9)</f>
        <v>25.127123</v>
      </c>
      <c r="J31" s="7" t="str">
        <f>RIGHT(G31,10)</f>
        <v>-80.409174</v>
      </c>
      <c r="K31" s="15">
        <f>SQRT(((I31-C$2)*O$6)^2+((J31-D$2)*P$6)^2)</f>
        <v>219.84267093129429</v>
      </c>
      <c r="L31" s="26">
        <f>K31*1.60934</f>
        <v>353.80160403656913</v>
      </c>
    </row>
    <row r="32" spans="1:13" x14ac:dyDescent="0.25">
      <c r="A32" s="7" t="s">
        <v>157</v>
      </c>
      <c r="B32" s="7" t="s">
        <v>28</v>
      </c>
      <c r="C32" s="7" t="s">
        <v>36</v>
      </c>
      <c r="D32" s="8" t="s">
        <v>168</v>
      </c>
      <c r="E32" s="8" t="s">
        <v>149</v>
      </c>
      <c r="F32" s="8"/>
      <c r="G32" s="8" t="s">
        <v>277</v>
      </c>
      <c r="H32" s="7"/>
      <c r="I32" s="7" t="str">
        <f>LEFT(G32,9)</f>
        <v>24.554843</v>
      </c>
      <c r="J32" s="7" t="str">
        <f>RIGHT(G32,10)</f>
        <v>-81.802123</v>
      </c>
      <c r="K32" s="15">
        <f>SQRT(((I32-C$2)*O$6)^2+((J32-D$2)*P$6)^2)</f>
        <v>247.08401172531362</v>
      </c>
      <c r="L32" s="26">
        <f>K32*1.60934</f>
        <v>397.64218343001619</v>
      </c>
      <c r="M32" s="19"/>
    </row>
    <row r="33" spans="1:12" x14ac:dyDescent="0.25">
      <c r="A33" s="7" t="s">
        <v>157</v>
      </c>
      <c r="B33" s="7" t="s">
        <v>368</v>
      </c>
      <c r="C33" s="7" t="s">
        <v>19</v>
      </c>
      <c r="D33" s="8" t="s">
        <v>168</v>
      </c>
      <c r="E33" s="8" t="s">
        <v>370</v>
      </c>
      <c r="F33" s="8" t="s">
        <v>367</v>
      </c>
      <c r="G33" s="8" t="s">
        <v>369</v>
      </c>
      <c r="H33" s="7"/>
      <c r="I33" s="7" t="str">
        <f>LEFT(G33,9)</f>
        <v>24.628621</v>
      </c>
      <c r="J33" s="7" t="str">
        <f>RIGHT(G33,10)</f>
        <v>-82.873079</v>
      </c>
      <c r="K33" s="15">
        <f>SQRT(((I33-C$2)*O$6)^2+((J33-D$2)*P$6)^2)</f>
        <v>253.00994326370454</v>
      </c>
      <c r="L33" s="26">
        <f>K33*1.60934</f>
        <v>407.17902209201026</v>
      </c>
    </row>
    <row r="34" spans="1:12" x14ac:dyDescent="0.25">
      <c r="A34" s="7" t="s">
        <v>158</v>
      </c>
      <c r="B34" s="7" t="s">
        <v>47</v>
      </c>
      <c r="C34" s="7" t="s">
        <v>19</v>
      </c>
      <c r="D34" s="8" t="s">
        <v>471</v>
      </c>
      <c r="E34" s="8" t="s">
        <v>356</v>
      </c>
      <c r="F34" s="8"/>
      <c r="G34" s="8" t="s">
        <v>278</v>
      </c>
      <c r="H34" s="7"/>
      <c r="I34" s="7" t="str">
        <f>LEFT(G34,9)</f>
        <v>28.944224</v>
      </c>
      <c r="J34" s="7" t="str">
        <f>RIGHT(G34,10)</f>
        <v>-81.338073</v>
      </c>
      <c r="K34" s="15">
        <f>SQRT(((I34-C$2)*O$6)^2+((J34-D$2)*P$6)^2)</f>
        <v>59.385401368672241</v>
      </c>
      <c r="L34" s="26">
        <f>K34*1.60934</f>
        <v>95.571301838658982</v>
      </c>
    </row>
    <row r="35" spans="1:12" x14ac:dyDescent="0.25">
      <c r="A35" s="7" t="s">
        <v>158</v>
      </c>
      <c r="B35" s="7" t="s">
        <v>54</v>
      </c>
      <c r="C35" s="7" t="s">
        <v>19</v>
      </c>
      <c r="D35" s="8" t="s">
        <v>472</v>
      </c>
      <c r="E35" s="8" t="s">
        <v>301</v>
      </c>
      <c r="F35" s="21" t="s">
        <v>415</v>
      </c>
      <c r="G35" s="8" t="s">
        <v>279</v>
      </c>
      <c r="H35" s="7"/>
      <c r="I35" s="7" t="str">
        <f>LEFT(G35,9)</f>
        <v>30.396934</v>
      </c>
      <c r="J35" s="7" t="str">
        <f>RIGHT(G35,10)</f>
        <v>-86.580701</v>
      </c>
      <c r="K35" s="15">
        <f>SQRT(((I35-C$2)*O$6)^2+((J35-D$2)*P$6)^2)</f>
        <v>336.09415124267116</v>
      </c>
      <c r="L35" s="26">
        <f>K35*1.60934</f>
        <v>540.88976136088036</v>
      </c>
    </row>
    <row r="36" spans="1:12" x14ac:dyDescent="0.25">
      <c r="A36" s="7" t="s">
        <v>158</v>
      </c>
      <c r="B36" s="7" t="s">
        <v>129</v>
      </c>
      <c r="C36" s="7" t="s">
        <v>128</v>
      </c>
      <c r="D36" s="8" t="s">
        <v>167</v>
      </c>
      <c r="E36" s="8" t="s">
        <v>295</v>
      </c>
      <c r="F36" s="21" t="s">
        <v>376</v>
      </c>
      <c r="G36" s="8" t="s">
        <v>296</v>
      </c>
      <c r="H36" s="7" t="s">
        <v>294</v>
      </c>
      <c r="I36" s="7" t="str">
        <f>LEFT(G36,9)</f>
        <v>30.330708</v>
      </c>
      <c r="J36" s="7" t="str">
        <f>RIGHT(G36,10)</f>
        <v>-82.761182</v>
      </c>
      <c r="K36" s="15">
        <f>SQRT(((I36-C$2)*O$6)^2+((J36-D$2)*P$6)^2)</f>
        <v>167.06004162587729</v>
      </c>
      <c r="L36" s="26">
        <f>K36*1.60934</f>
        <v>268.85640739018936</v>
      </c>
    </row>
    <row r="37" spans="1:12" x14ac:dyDescent="0.25">
      <c r="A37" s="7" t="s">
        <v>158</v>
      </c>
      <c r="B37" s="8" t="s">
        <v>343</v>
      </c>
      <c r="C37" s="7" t="s">
        <v>18</v>
      </c>
      <c r="D37" s="8" t="s">
        <v>169</v>
      </c>
      <c r="E37" s="8" t="s">
        <v>228</v>
      </c>
      <c r="F37" s="21" t="s">
        <v>390</v>
      </c>
      <c r="G37" s="8" t="s">
        <v>229</v>
      </c>
      <c r="H37" s="7"/>
      <c r="I37" s="7" t="str">
        <f>LEFT(G37,9)</f>
        <v>28.033233</v>
      </c>
      <c r="J37" s="7" t="str">
        <f>RIGHT(G37,10)</f>
        <v>-81.949422</v>
      </c>
      <c r="K37" s="15">
        <f>SQRT(((I37-C$2)*O$6)^2+((J37-D$2)*P$6)^2)</f>
        <v>20.170737833004246</v>
      </c>
      <c r="L37" s="26">
        <f>K37*1.60934</f>
        <v>32.461575224167056</v>
      </c>
    </row>
    <row r="38" spans="1:12" x14ac:dyDescent="0.25">
      <c r="A38" s="7" t="s">
        <v>158</v>
      </c>
      <c r="B38" s="7" t="s">
        <v>52</v>
      </c>
      <c r="C38" s="7" t="s">
        <v>17</v>
      </c>
      <c r="D38" s="8" t="s">
        <v>169</v>
      </c>
      <c r="E38" s="8" t="s">
        <v>281</v>
      </c>
      <c r="F38" s="21" t="s">
        <v>443</v>
      </c>
      <c r="G38" s="8" t="s">
        <v>283</v>
      </c>
      <c r="H38" s="7" t="s">
        <v>282</v>
      </c>
      <c r="I38" s="7" t="str">
        <f>LEFT(G38,9)</f>
        <v>28.355130</v>
      </c>
      <c r="J38" s="7" t="str">
        <f>RIGHT(G38,10)</f>
        <v>-81.404113</v>
      </c>
      <c r="K38" s="15">
        <f>SQRT(((I38-C$2)*O$6)^2+((J38-D$2)*P$6)^2)</f>
        <v>20.96279675090862</v>
      </c>
      <c r="L38" s="26">
        <f>K38*1.60934</f>
        <v>33.736267323107278</v>
      </c>
    </row>
    <row r="39" spans="1:12" x14ac:dyDescent="0.25">
      <c r="A39" s="7" t="s">
        <v>158</v>
      </c>
      <c r="B39" s="7" t="s">
        <v>297</v>
      </c>
      <c r="C39" s="7" t="s">
        <v>128</v>
      </c>
      <c r="D39" s="8" t="s">
        <v>169</v>
      </c>
      <c r="E39" s="8" t="s">
        <v>298</v>
      </c>
      <c r="F39" s="21" t="s">
        <v>375</v>
      </c>
      <c r="G39" s="8" t="s">
        <v>299</v>
      </c>
      <c r="H39" s="7" t="s">
        <v>300</v>
      </c>
      <c r="I39" s="7" t="str">
        <f>LEFT(G39,9)</f>
        <v>27.961043</v>
      </c>
      <c r="J39" s="7" t="str">
        <f>RIGHT(G39,10)</f>
        <v>-82.438618</v>
      </c>
      <c r="K39" s="15">
        <f>SQRT(((I39-C$2)*O$6)^2+((J39-D$2)*P$6)^2)</f>
        <v>49.813565863561209</v>
      </c>
      <c r="L39" s="26">
        <f>K39*1.60934</f>
        <v>80.166964086863601</v>
      </c>
    </row>
    <row r="40" spans="1:12" x14ac:dyDescent="0.25">
      <c r="A40" s="7" t="s">
        <v>158</v>
      </c>
      <c r="B40" s="7" t="s">
        <v>166</v>
      </c>
      <c r="C40" s="7" t="s">
        <v>19</v>
      </c>
      <c r="D40" s="8" t="s">
        <v>169</v>
      </c>
      <c r="E40" s="8" t="s">
        <v>288</v>
      </c>
      <c r="F40" s="21" t="s">
        <v>410</v>
      </c>
      <c r="G40" s="8" t="s">
        <v>289</v>
      </c>
      <c r="H40" s="7"/>
      <c r="I40" s="7" t="str">
        <f>LEFT(G40,9)</f>
        <v>27.945044</v>
      </c>
      <c r="J40" s="7" t="str">
        <f>RIGHT(G40,10)</f>
        <v>-82.445240</v>
      </c>
      <c r="K40" s="15">
        <f>SQRT(((I40-C$2)*O$6)^2+((J40-D$2)*P$6)^2)</f>
        <v>50.460448819533703</v>
      </c>
      <c r="L40" s="26">
        <f>K40*1.60934</f>
        <v>81.208018703228362</v>
      </c>
    </row>
    <row r="41" spans="1:12" x14ac:dyDescent="0.25">
      <c r="A41" s="7" t="s">
        <v>158</v>
      </c>
      <c r="B41" s="7" t="s">
        <v>51</v>
      </c>
      <c r="C41" s="7" t="s">
        <v>19</v>
      </c>
      <c r="D41" s="8" t="s">
        <v>169</v>
      </c>
      <c r="E41" s="8" t="s">
        <v>287</v>
      </c>
      <c r="F41" s="21" t="s">
        <v>411</v>
      </c>
      <c r="G41" s="8" t="s">
        <v>286</v>
      </c>
      <c r="H41" s="7"/>
      <c r="I41" s="7" t="str">
        <f>LEFT(G41,9)</f>
        <v>28.012853</v>
      </c>
      <c r="J41" s="7" t="str">
        <f>RIGHT(G41,10)</f>
        <v>-82.469270</v>
      </c>
      <c r="K41" s="15">
        <f>SQRT(((I41-C$2)*O$6)^2+((J41-D$2)*P$6)^2)</f>
        <v>50.944950818517448</v>
      </c>
      <c r="L41" s="26">
        <f>K41*1.60934</f>
        <v>81.987747150272867</v>
      </c>
    </row>
    <row r="42" spans="1:12" x14ac:dyDescent="0.25">
      <c r="A42" s="7" t="s">
        <v>158</v>
      </c>
      <c r="B42" s="7" t="s">
        <v>357</v>
      </c>
      <c r="C42" s="7" t="s">
        <v>19</v>
      </c>
      <c r="D42" s="8" t="s">
        <v>169</v>
      </c>
      <c r="E42" s="8" t="s">
        <v>292</v>
      </c>
      <c r="F42" s="21" t="s">
        <v>412</v>
      </c>
      <c r="G42" s="8" t="s">
        <v>293</v>
      </c>
      <c r="H42" s="7"/>
      <c r="I42" s="7" t="str">
        <f>LEFT(G42,9)</f>
        <v>28.516654</v>
      </c>
      <c r="J42" s="7" t="str">
        <f>RIGHT(G42,10)</f>
        <v>-82.573369</v>
      </c>
      <c r="K42" s="15">
        <f>SQRT(((I42-C$2)*O$6)^2+((J42-D$2)*P$6)^2)</f>
        <v>62.792000972048939</v>
      </c>
      <c r="L42" s="26">
        <f>K42*1.60934</f>
        <v>101.05367884435724</v>
      </c>
    </row>
    <row r="43" spans="1:12" x14ac:dyDescent="0.25">
      <c r="A43" s="7" t="s">
        <v>158</v>
      </c>
      <c r="B43" s="7" t="s">
        <v>127</v>
      </c>
      <c r="C43" s="7" t="s">
        <v>19</v>
      </c>
      <c r="D43" s="8" t="s">
        <v>169</v>
      </c>
      <c r="E43" s="8" t="s">
        <v>284</v>
      </c>
      <c r="F43" s="21" t="s">
        <v>413</v>
      </c>
      <c r="G43" s="8" t="s">
        <v>285</v>
      </c>
      <c r="H43" s="7"/>
      <c r="I43" s="7" t="str">
        <f>LEFT(G43,9)</f>
        <v>28.641419</v>
      </c>
      <c r="J43" s="7" t="str">
        <f>RIGHT(G43,10)</f>
        <v>-80.735872</v>
      </c>
      <c r="K43" s="15">
        <f>SQRT(((I43-C$2)*O$6)^2+((J43-D$2)*P$6)^2)</f>
        <v>64.490420183602964</v>
      </c>
      <c r="L43" s="26">
        <f>K43*1.60934</f>
        <v>103.78701281827959</v>
      </c>
    </row>
    <row r="44" spans="1:12" x14ac:dyDescent="0.25">
      <c r="A44" s="7" t="s">
        <v>158</v>
      </c>
      <c r="B44" s="8" t="s">
        <v>49</v>
      </c>
      <c r="C44" s="7" t="s">
        <v>18</v>
      </c>
      <c r="D44" s="8" t="s">
        <v>169</v>
      </c>
      <c r="E44" s="8" t="s">
        <v>213</v>
      </c>
      <c r="F44" s="21" t="s">
        <v>391</v>
      </c>
      <c r="G44" s="8" t="s">
        <v>212</v>
      </c>
      <c r="H44" s="7"/>
      <c r="I44" s="7" t="str">
        <f>LEFT(G44,9)</f>
        <v>27.765365</v>
      </c>
      <c r="J44" s="7" t="str">
        <f>RIGHT(G44,10)</f>
        <v>-82.631531</v>
      </c>
      <c r="K44" s="15">
        <f>SQRT(((I44-C$2)*O$6)^2+((J44-D$2)*P$6)^2)</f>
        <v>65.01314794701878</v>
      </c>
      <c r="L44" s="26">
        <f>K44*1.60934</f>
        <v>104.6282595170552</v>
      </c>
    </row>
    <row r="45" spans="1:12" x14ac:dyDescent="0.25">
      <c r="A45" s="7" t="s">
        <v>158</v>
      </c>
      <c r="B45" s="7" t="s">
        <v>48</v>
      </c>
      <c r="C45" s="7" t="s">
        <v>19</v>
      </c>
      <c r="D45" s="8" t="s">
        <v>169</v>
      </c>
      <c r="E45" s="8" t="s">
        <v>302</v>
      </c>
      <c r="F45" s="21" t="s">
        <v>414</v>
      </c>
      <c r="G45" s="8" t="s">
        <v>280</v>
      </c>
      <c r="H45" s="7"/>
      <c r="I45" s="7" t="str">
        <f>LEFT(G45,9)</f>
        <v>28.654948</v>
      </c>
      <c r="J45" s="7" t="str">
        <f>RIGHT(G45,10)</f>
        <v>-80.632058</v>
      </c>
      <c r="K45" s="15">
        <f>SQRT(((I45-C$2)*O$6)^2+((J45-D$2)*P$6)^2)</f>
        <v>70.241953121376099</v>
      </c>
      <c r="L45" s="26">
        <f>K45*1.60934</f>
        <v>113.04318483635541</v>
      </c>
    </row>
    <row r="46" spans="1:12" x14ac:dyDescent="0.25">
      <c r="A46" s="7" t="s">
        <v>158</v>
      </c>
      <c r="B46" s="7" t="s">
        <v>45</v>
      </c>
      <c r="C46" s="7" t="s">
        <v>19</v>
      </c>
      <c r="D46" s="8" t="s">
        <v>169</v>
      </c>
      <c r="E46" s="8" t="s">
        <v>290</v>
      </c>
      <c r="F46" s="21" t="s">
        <v>416</v>
      </c>
      <c r="G46" s="8" t="s">
        <v>291</v>
      </c>
      <c r="H46" s="7"/>
      <c r="I46" s="7" t="str">
        <f>LEFT(G46,9)</f>
        <v>29.217906</v>
      </c>
      <c r="J46" s="7" t="str">
        <f>RIGHT(G46,10)</f>
        <v>-82.055378</v>
      </c>
      <c r="K46" s="15">
        <f>SQRT(((I46-C$2)*O$6)^2+((J46-D$2)*P$6)^2)</f>
        <v>79.86651450180986</v>
      </c>
      <c r="L46" s="26">
        <f>K46*1.60934</f>
        <v>128.53237644834269</v>
      </c>
    </row>
    <row r="47" spans="1:12" x14ac:dyDescent="0.25">
      <c r="A47" s="7" t="s">
        <v>158</v>
      </c>
      <c r="B47" s="7" t="s">
        <v>148</v>
      </c>
      <c r="C47" s="7" t="s">
        <v>18</v>
      </c>
      <c r="D47" s="8" t="s">
        <v>168</v>
      </c>
      <c r="E47" s="8" t="s">
        <v>249</v>
      </c>
      <c r="F47" s="21" t="s">
        <v>402</v>
      </c>
      <c r="G47" s="8" t="s">
        <v>250</v>
      </c>
      <c r="H47" s="8"/>
      <c r="I47" s="7" t="str">
        <f>LEFT(G47,9)</f>
        <v>26.713769</v>
      </c>
      <c r="J47" s="7" t="str">
        <f>RIGHT(G47,10)</f>
        <v>-80.042669</v>
      </c>
      <c r="K47" s="15">
        <f>SQRT(((I47-C$2)*O$6)^2+((J47-D$2)*P$6)^2)</f>
        <v>136.31712867726893</v>
      </c>
      <c r="L47" s="26">
        <f>K47*1.60934</f>
        <v>219.38060786547598</v>
      </c>
    </row>
    <row r="48" spans="1:12" x14ac:dyDescent="0.25">
      <c r="A48" s="7" t="s">
        <v>158</v>
      </c>
      <c r="B48" s="7" t="s">
        <v>208</v>
      </c>
      <c r="C48" s="7" t="s">
        <v>18</v>
      </c>
      <c r="D48" s="8" t="s">
        <v>168</v>
      </c>
      <c r="E48" s="8" t="s">
        <v>209</v>
      </c>
      <c r="F48" s="21" t="s">
        <v>362</v>
      </c>
      <c r="G48" s="8" t="s">
        <v>210</v>
      </c>
      <c r="H48" s="7"/>
      <c r="I48" s="7" t="str">
        <f>LEFT(G48,9)</f>
        <v>26.700026</v>
      </c>
      <c r="J48" s="7" t="str">
        <f>RIGHT(G48,10)</f>
        <v>-80.054121</v>
      </c>
      <c r="K48" s="15">
        <f>SQRT(((I48-C$2)*O$6)^2+((J48-D$2)*P$6)^2)</f>
        <v>136.52214642737567</v>
      </c>
      <c r="L48" s="26">
        <f>K48*1.60934</f>
        <v>219.71055113143277</v>
      </c>
    </row>
    <row r="49" spans="1:12" x14ac:dyDescent="0.25">
      <c r="A49" s="7" t="s">
        <v>158</v>
      </c>
      <c r="B49" s="7" t="s">
        <v>462</v>
      </c>
      <c r="C49" s="7" t="s">
        <v>18</v>
      </c>
      <c r="D49" s="8" t="s">
        <v>168</v>
      </c>
      <c r="E49" s="8" t="s">
        <v>463</v>
      </c>
      <c r="F49" s="21" t="s">
        <v>461</v>
      </c>
      <c r="G49" s="11" t="s">
        <v>464</v>
      </c>
      <c r="H49" s="7"/>
      <c r="I49" s="7" t="str">
        <f>LEFT(G49,9)</f>
        <v>25.929687</v>
      </c>
      <c r="J49" s="7" t="str">
        <f>RIGHT(G49,10)</f>
        <v>-80.154317</v>
      </c>
      <c r="K49" s="15">
        <f>SQRT(((I49-C$2)*O$6)^2+((J49-D$2)*P$6)^2)</f>
        <v>175.70531277365694</v>
      </c>
      <c r="L49" s="26">
        <f>K49*1.60934</f>
        <v>282.76958805915706</v>
      </c>
    </row>
    <row r="50" spans="1:12" x14ac:dyDescent="0.25">
      <c r="A50" s="7" t="s">
        <v>158</v>
      </c>
      <c r="B50" s="7" t="s">
        <v>140</v>
      </c>
      <c r="C50" s="7" t="s">
        <v>18</v>
      </c>
      <c r="D50" s="8" t="s">
        <v>168</v>
      </c>
      <c r="E50" s="8" t="s">
        <v>248</v>
      </c>
      <c r="F50" s="21" t="s">
        <v>393</v>
      </c>
      <c r="G50" s="8" t="s">
        <v>247</v>
      </c>
      <c r="H50" s="10"/>
      <c r="I50" s="7" t="str">
        <f>LEFT(G50,9)</f>
        <v>25.745277</v>
      </c>
      <c r="J50" s="7" t="str">
        <f>RIGHT(G50,10)</f>
        <v>-80.211224</v>
      </c>
      <c r="K50" s="15">
        <f>SQRT(((I50-C$2)*O$6)^2+((J50-D$2)*P$6)^2)</f>
        <v>185.24032949838238</v>
      </c>
      <c r="L50" s="26">
        <f>K50*1.60934</f>
        <v>298.11467187492667</v>
      </c>
    </row>
    <row r="51" spans="1:12" x14ac:dyDescent="0.25">
      <c r="A51" s="7" t="s">
        <v>158</v>
      </c>
      <c r="B51" s="7" t="s">
        <v>146</v>
      </c>
      <c r="C51" s="7" t="s">
        <v>18</v>
      </c>
      <c r="D51" s="8" t="s">
        <v>168</v>
      </c>
      <c r="E51" s="8" t="s">
        <v>230</v>
      </c>
      <c r="F51" s="21" t="s">
        <v>394</v>
      </c>
      <c r="G51" s="8" t="s">
        <v>231</v>
      </c>
      <c r="H51" s="7"/>
      <c r="I51" s="7" t="str">
        <f>LEFT(G51,9)</f>
        <v>25.780218</v>
      </c>
      <c r="J51" s="7" t="str">
        <f>RIGHT(G51,10)</f>
        <v>-80.130650</v>
      </c>
      <c r="K51" s="15">
        <f>SQRT(((I51-C$2)*O$6)^2+((J51-D$2)*P$6)^2)</f>
        <v>185.39398826451972</v>
      </c>
      <c r="L51" s="26">
        <f>K51*1.60934</f>
        <v>298.36196107362218</v>
      </c>
    </row>
    <row r="52" spans="1:12" x14ac:dyDescent="0.25">
      <c r="A52" s="7" t="s">
        <v>158</v>
      </c>
      <c r="B52" s="7" t="s">
        <v>142</v>
      </c>
      <c r="C52" s="7" t="s">
        <v>162</v>
      </c>
      <c r="D52" s="8" t="s">
        <v>168</v>
      </c>
      <c r="E52" s="8" t="s">
        <v>192</v>
      </c>
      <c r="F52" s="21" t="s">
        <v>378</v>
      </c>
      <c r="G52" s="11" t="s">
        <v>193</v>
      </c>
      <c r="H52" s="7"/>
      <c r="I52" s="7" t="str">
        <f>LEFT(G52,9)</f>
        <v>25.678875</v>
      </c>
      <c r="J52" s="7" t="str">
        <f>RIGHT(G52,10)</f>
        <v>-80.273793</v>
      </c>
      <c r="K52" s="15">
        <f>SQRT(((I52-C$2)*O$6)^2+((J52-D$2)*P$6)^2)</f>
        <v>187.67367173197107</v>
      </c>
      <c r="L52" s="26">
        <f>K52*1.60934</f>
        <v>302.03074686513031</v>
      </c>
    </row>
    <row r="53" spans="1:12" x14ac:dyDescent="0.25">
      <c r="A53" s="7" t="s">
        <v>158</v>
      </c>
      <c r="B53" s="7" t="s">
        <v>371</v>
      </c>
      <c r="C53" s="7" t="s">
        <v>19</v>
      </c>
      <c r="D53" s="8" t="s">
        <v>168</v>
      </c>
      <c r="E53" s="8" t="s">
        <v>373</v>
      </c>
      <c r="F53" s="8" t="s">
        <v>372</v>
      </c>
      <c r="G53" s="8" t="s">
        <v>374</v>
      </c>
      <c r="H53" s="7"/>
      <c r="I53" s="7" t="str">
        <f>LEFT(G53,9)</f>
        <v>25.464348</v>
      </c>
      <c r="J53" s="7" t="str">
        <f>RIGHT(G53,10)</f>
        <v>-80.335055</v>
      </c>
      <c r="K53" s="15">
        <f>SQRT(((I53-C$2)*O$6)^2+((J53-D$2)*P$6)^2)</f>
        <v>199.68975442682716</v>
      </c>
      <c r="L53" s="26">
        <f>K53*1.60934</f>
        <v>321.36870938927001</v>
      </c>
    </row>
    <row r="54" spans="1:12" x14ac:dyDescent="0.25">
      <c r="A54" s="7" t="s">
        <v>159</v>
      </c>
      <c r="B54" s="7" t="s">
        <v>63</v>
      </c>
      <c r="C54" s="7" t="s">
        <v>19</v>
      </c>
      <c r="D54" s="8" t="s">
        <v>472</v>
      </c>
      <c r="E54" s="8" t="s">
        <v>305</v>
      </c>
      <c r="F54" s="21" t="s">
        <v>423</v>
      </c>
      <c r="G54" s="8" t="s">
        <v>306</v>
      </c>
      <c r="H54" s="7"/>
      <c r="I54" s="7" t="str">
        <f>LEFT(G54,9)</f>
        <v>30.243439</v>
      </c>
      <c r="J54" s="7" t="str">
        <f>RIGHT(G54,10)</f>
        <v>-84.310549</v>
      </c>
      <c r="K54" s="15">
        <f>SQRT(((I54-C$2)*O$6)^2+((J54-D$2)*P$6)^2)</f>
        <v>217.63424639657825</v>
      </c>
      <c r="L54" s="26">
        <f>K54*1.60934</f>
        <v>350.24749809586922</v>
      </c>
    </row>
    <row r="55" spans="1:12" x14ac:dyDescent="0.25">
      <c r="A55" s="7" t="s">
        <v>159</v>
      </c>
      <c r="B55" s="7" t="s">
        <v>309</v>
      </c>
      <c r="C55" s="7" t="s">
        <v>19</v>
      </c>
      <c r="D55" s="8" t="s">
        <v>472</v>
      </c>
      <c r="E55" s="8" t="s">
        <v>310</v>
      </c>
      <c r="F55" s="21" t="s">
        <v>424</v>
      </c>
      <c r="G55" s="8" t="s">
        <v>311</v>
      </c>
      <c r="H55" s="7"/>
      <c r="I55" s="7" t="str">
        <f>LEFT(G55,9)</f>
        <v>30.394689</v>
      </c>
      <c r="J55" s="7" t="str">
        <f>RIGHT(G55,10)</f>
        <v>-86.593496</v>
      </c>
      <c r="K55" s="15">
        <f>SQRT(((I55-C$2)*O$6)^2+((J55-D$2)*P$6)^2)</f>
        <v>336.70038567750424</v>
      </c>
      <c r="L55" s="26">
        <f>K55*1.60934</f>
        <v>541.8653986862347</v>
      </c>
    </row>
    <row r="56" spans="1:12" x14ac:dyDescent="0.25">
      <c r="A56" s="7" t="s">
        <v>159</v>
      </c>
      <c r="B56" s="7" t="s">
        <v>57</v>
      </c>
      <c r="C56" s="7" t="s">
        <v>19</v>
      </c>
      <c r="D56" s="8" t="s">
        <v>167</v>
      </c>
      <c r="E56" s="8" t="s">
        <v>303</v>
      </c>
      <c r="F56" s="21" t="s">
        <v>418</v>
      </c>
      <c r="G56" s="8" t="s">
        <v>304</v>
      </c>
      <c r="H56" s="7"/>
      <c r="I56" s="7" t="str">
        <f>LEFT(G56,9)</f>
        <v>28.801050</v>
      </c>
      <c r="J56" s="7" t="str">
        <f>RIGHT(G56,10)</f>
        <v>-82.577217</v>
      </c>
      <c r="K56" s="15">
        <f>SQRT(((I56-C$2)*O$6)^2+((J56-D$2)*P$6)^2)</f>
        <v>73.654518199938209</v>
      </c>
      <c r="L56" s="26">
        <f>K56*1.60934</f>
        <v>118.53516231988856</v>
      </c>
    </row>
    <row r="57" spans="1:12" x14ac:dyDescent="0.25">
      <c r="A57" s="7" t="s">
        <v>159</v>
      </c>
      <c r="B57" s="7" t="s">
        <v>66</v>
      </c>
      <c r="C57" s="7" t="s">
        <v>19</v>
      </c>
      <c r="D57" s="8" t="s">
        <v>167</v>
      </c>
      <c r="E57" s="8" t="s">
        <v>307</v>
      </c>
      <c r="F57" s="21" t="s">
        <v>419</v>
      </c>
      <c r="G57" s="8" t="s">
        <v>308</v>
      </c>
      <c r="H57" s="7"/>
      <c r="I57" s="7" t="str">
        <f>LEFT(G57,9)</f>
        <v>29.635991</v>
      </c>
      <c r="J57" s="7" t="str">
        <f>RIGHT(G57,10)</f>
        <v>-81.646648</v>
      </c>
      <c r="K57" s="15">
        <f>SQRT(((I57-C$2)*O$6)^2+((J57-D$2)*P$6)^2)</f>
        <v>104.6000442092497</v>
      </c>
      <c r="L57" s="26">
        <f>K57*1.60934</f>
        <v>168.33703514771392</v>
      </c>
    </row>
    <row r="58" spans="1:12" x14ac:dyDescent="0.25">
      <c r="A58" s="7" t="s">
        <v>159</v>
      </c>
      <c r="B58" s="7" t="s">
        <v>152</v>
      </c>
      <c r="C58" s="7" t="s">
        <v>18</v>
      </c>
      <c r="D58" s="8" t="s">
        <v>167</v>
      </c>
      <c r="E58" s="8" t="s">
        <v>226</v>
      </c>
      <c r="F58" s="21" t="s">
        <v>392</v>
      </c>
      <c r="G58" s="8" t="s">
        <v>227</v>
      </c>
      <c r="H58" s="7"/>
      <c r="I58" s="7" t="str">
        <f>LEFT(G58,9)</f>
        <v>29.635893</v>
      </c>
      <c r="J58" s="7" t="str">
        <f>RIGHT(G58,10)</f>
        <v>-82.369503</v>
      </c>
      <c r="K58" s="15">
        <f>SQRT(((I58-C$2)*O$6)^2+((J58-D$2)*P$6)^2)</f>
        <v>113.61368801467528</v>
      </c>
      <c r="L58" s="26">
        <f>K58*1.60934</f>
        <v>182.84305266953751</v>
      </c>
    </row>
    <row r="59" spans="1:12" x14ac:dyDescent="0.25">
      <c r="A59" s="7" t="s">
        <v>159</v>
      </c>
      <c r="B59" s="7" t="s">
        <v>64</v>
      </c>
      <c r="C59" s="7" t="s">
        <v>19</v>
      </c>
      <c r="D59" s="8" t="s">
        <v>167</v>
      </c>
      <c r="E59" s="8" t="s">
        <v>316</v>
      </c>
      <c r="F59" s="21" t="s">
        <v>417</v>
      </c>
      <c r="G59" s="8" t="s">
        <v>317</v>
      </c>
      <c r="H59" s="7"/>
      <c r="I59" s="7" t="str">
        <f>LEFT(G59,9)</f>
        <v>29.881505</v>
      </c>
      <c r="J59" s="7" t="str">
        <f>RIGHT(G59,10)</f>
        <v>-81.288306</v>
      </c>
      <c r="K59" s="15">
        <f>SQRT(((I59-C$2)*O$6)^2+((J59-D$2)*P$6)^2)</f>
        <v>123.29273645974706</v>
      </c>
      <c r="L59" s="26">
        <f>K59*1.60934</f>
        <v>198.41993249412934</v>
      </c>
    </row>
    <row r="60" spans="1:12" x14ac:dyDescent="0.25">
      <c r="A60" s="7" t="s">
        <v>159</v>
      </c>
      <c r="B60" s="7" t="s">
        <v>147</v>
      </c>
      <c r="C60" s="7" t="s">
        <v>18</v>
      </c>
      <c r="D60" s="8" t="s">
        <v>167</v>
      </c>
      <c r="E60" s="8" t="s">
        <v>234</v>
      </c>
      <c r="F60" s="21" t="s">
        <v>395</v>
      </c>
      <c r="G60" s="8" t="s">
        <v>235</v>
      </c>
      <c r="H60" s="7"/>
      <c r="I60" s="7" t="str">
        <f>LEFT(G60,9)</f>
        <v>29.888486</v>
      </c>
      <c r="J60" s="7" t="str">
        <f>RIGHT(G60,10)</f>
        <v>-81.310502</v>
      </c>
      <c r="K60" s="15">
        <f>SQRT(((I60-C$2)*O$6)^2+((J60-D$2)*P$6)^2)</f>
        <v>123.55537705670966</v>
      </c>
      <c r="L60" s="26">
        <f>K60*1.60934</f>
        <v>198.84261051244513</v>
      </c>
    </row>
    <row r="61" spans="1:12" x14ac:dyDescent="0.25">
      <c r="A61" s="7" t="s">
        <v>159</v>
      </c>
      <c r="B61" s="7" t="s">
        <v>131</v>
      </c>
      <c r="C61" s="7" t="s">
        <v>18</v>
      </c>
      <c r="D61" s="8" t="s">
        <v>167</v>
      </c>
      <c r="E61" s="8" t="s">
        <v>236</v>
      </c>
      <c r="F61" s="21" t="s">
        <v>396</v>
      </c>
      <c r="G61" s="8" t="s">
        <v>237</v>
      </c>
      <c r="H61" s="7"/>
      <c r="I61" s="7" t="str">
        <f>LEFT(G61,9)</f>
        <v>29.896703</v>
      </c>
      <c r="J61" s="7" t="str">
        <f>RIGHT(G61,10)</f>
        <v>-81.313334</v>
      </c>
      <c r="K61" s="15">
        <f>SQRT(((I61-C$2)*O$6)^2+((J61-D$2)*P$6)^2)</f>
        <v>124.0907795687552</v>
      </c>
      <c r="L61" s="26">
        <f>K61*1.60934</f>
        <v>199.70425519118049</v>
      </c>
    </row>
    <row r="62" spans="1:12" x14ac:dyDescent="0.25">
      <c r="A62" s="7" t="s">
        <v>159</v>
      </c>
      <c r="B62" s="7" t="s">
        <v>68</v>
      </c>
      <c r="C62" s="7" t="s">
        <v>17</v>
      </c>
      <c r="D62" s="8" t="s">
        <v>167</v>
      </c>
      <c r="E62" s="8" t="s">
        <v>312</v>
      </c>
      <c r="F62" s="21" t="s">
        <v>446</v>
      </c>
      <c r="G62" s="8" t="s">
        <v>313</v>
      </c>
      <c r="H62" s="7"/>
      <c r="I62" s="7" t="str">
        <f>LEFT(G62,9)</f>
        <v>29.899747</v>
      </c>
      <c r="J62" s="7" t="str">
        <f>RIGHT(G62,10)</f>
        <v>-81.313787</v>
      </c>
      <c r="K62" s="15">
        <f>SQRT(((I62-C$2)*O$6)^2+((J62-D$2)*P$6)^2)</f>
        <v>124.29470611008558</v>
      </c>
      <c r="L62" s="26">
        <f>K62*1.60934</f>
        <v>200.03244233120515</v>
      </c>
    </row>
    <row r="63" spans="1:12" x14ac:dyDescent="0.25">
      <c r="A63" s="7" t="s">
        <v>159</v>
      </c>
      <c r="B63" s="7" t="s">
        <v>60</v>
      </c>
      <c r="C63" s="7" t="s">
        <v>18</v>
      </c>
      <c r="D63" s="8" t="s">
        <v>167</v>
      </c>
      <c r="E63" s="8" t="s">
        <v>232</v>
      </c>
      <c r="F63" s="21" t="s">
        <v>397</v>
      </c>
      <c r="G63" s="8" t="s">
        <v>233</v>
      </c>
      <c r="H63" s="7"/>
      <c r="I63" s="7" t="str">
        <f>LEFT(G63,9)</f>
        <v>29.903980</v>
      </c>
      <c r="J63" s="7" t="str">
        <f>RIGHT(G63,10)</f>
        <v>-81.316658</v>
      </c>
      <c r="K63" s="15">
        <f>SQRT(((I63-C$2)*O$6)^2+((J63-D$2)*P$6)^2)</f>
        <v>124.55797475422187</v>
      </c>
      <c r="L63" s="26">
        <f>K63*1.60934</f>
        <v>200.45613109095942</v>
      </c>
    </row>
    <row r="64" spans="1:12" x14ac:dyDescent="0.25">
      <c r="A64" s="7" t="s">
        <v>159</v>
      </c>
      <c r="B64" s="7" t="s">
        <v>67</v>
      </c>
      <c r="C64" s="7" t="s">
        <v>18</v>
      </c>
      <c r="D64" s="8" t="s">
        <v>167</v>
      </c>
      <c r="E64" s="8" t="s">
        <v>239</v>
      </c>
      <c r="F64" s="21" t="s">
        <v>398</v>
      </c>
      <c r="G64" s="8" t="s">
        <v>238</v>
      </c>
      <c r="H64" s="7"/>
      <c r="I64" s="7" t="str">
        <f>LEFT(G64,9)</f>
        <v>30.385746</v>
      </c>
      <c r="J64" s="7" t="str">
        <f>RIGHT(G64,10)</f>
        <v>-81.497568</v>
      </c>
      <c r="K64" s="15">
        <f>SQRT(((I64-C$2)*O$6)^2+((J64-D$2)*P$6)^2)</f>
        <v>156.6570532799615</v>
      </c>
      <c r="L64" s="26">
        <f>K64*1.60934</f>
        <v>252.11446212557325</v>
      </c>
    </row>
    <row r="65" spans="1:12" x14ac:dyDescent="0.25">
      <c r="A65" s="7" t="s">
        <v>159</v>
      </c>
      <c r="B65" s="7" t="s">
        <v>69</v>
      </c>
      <c r="C65" s="7" t="s">
        <v>19</v>
      </c>
      <c r="D65" s="8" t="s">
        <v>167</v>
      </c>
      <c r="E65" s="8" t="s">
        <v>314</v>
      </c>
      <c r="F65" s="21" t="s">
        <v>420</v>
      </c>
      <c r="G65" s="8" t="s">
        <v>315</v>
      </c>
      <c r="H65" s="7"/>
      <c r="I65" s="7" t="str">
        <f>LEFT(G65,9)</f>
        <v>30.402389</v>
      </c>
      <c r="J65" s="7" t="str">
        <f>RIGHT(G65,10)</f>
        <v>-81.643180</v>
      </c>
      <c r="K65" s="15">
        <f>SQRT(((I65-C$2)*O$6)^2+((J65-D$2)*P$6)^2)</f>
        <v>157.60897665014679</v>
      </c>
      <c r="L65" s="26">
        <f>K65*1.60934</f>
        <v>253.64643048214722</v>
      </c>
    </row>
    <row r="66" spans="1:12" x14ac:dyDescent="0.25">
      <c r="A66" s="7" t="s">
        <v>159</v>
      </c>
      <c r="B66" s="7" t="s">
        <v>58</v>
      </c>
      <c r="C66" s="7" t="s">
        <v>19</v>
      </c>
      <c r="D66" s="8" t="s">
        <v>167</v>
      </c>
      <c r="E66" s="8" t="s">
        <v>318</v>
      </c>
      <c r="F66" s="21" t="s">
        <v>422</v>
      </c>
      <c r="G66" s="8" t="s">
        <v>319</v>
      </c>
      <c r="H66" s="7"/>
      <c r="I66" s="7" t="str">
        <f>LEFT(G66,9)</f>
        <v>30.703340</v>
      </c>
      <c r="J66" s="7" t="str">
        <f>RIGHT(G66,10)</f>
        <v>-81.453485</v>
      </c>
      <c r="K66" s="15">
        <f>SQRT(((I66-C$2)*O$6)^2+((J66-D$2)*P$6)^2)</f>
        <v>178.73737768583129</v>
      </c>
      <c r="L66" s="26">
        <f>K66*1.60934</f>
        <v>287.64921140491572</v>
      </c>
    </row>
    <row r="67" spans="1:12" x14ac:dyDescent="0.25">
      <c r="A67" s="7" t="s">
        <v>160</v>
      </c>
      <c r="B67" s="8" t="s">
        <v>348</v>
      </c>
      <c r="C67" s="7" t="s">
        <v>17</v>
      </c>
      <c r="D67" s="8" t="s">
        <v>169</v>
      </c>
      <c r="E67" s="8" t="s">
        <v>350</v>
      </c>
      <c r="F67" s="21" t="s">
        <v>447</v>
      </c>
      <c r="G67" s="8" t="s">
        <v>349</v>
      </c>
      <c r="H67" s="7"/>
      <c r="I67" s="7" t="str">
        <f>LEFT(G67,9)</f>
        <v>28.370410</v>
      </c>
      <c r="J67" s="7" t="str">
        <f>RIGHT(G67,10)</f>
        <v>-81.513784</v>
      </c>
      <c r="K67" s="15">
        <f>SQRT(((I67-C$2)*O$6)^2+((J67-D$2)*P$6)^2)</f>
        <v>18.422735008817032</v>
      </c>
      <c r="L67" s="26">
        <f>K67*1.60934</f>
        <v>29.648444359089602</v>
      </c>
    </row>
    <row r="68" spans="1:12" x14ac:dyDescent="0.25">
      <c r="A68" s="7" t="s">
        <v>160</v>
      </c>
      <c r="B68" s="7" t="s">
        <v>151</v>
      </c>
      <c r="C68" s="7" t="s">
        <v>19</v>
      </c>
      <c r="D68" s="8" t="s">
        <v>169</v>
      </c>
      <c r="E68" s="8" t="s">
        <v>222</v>
      </c>
      <c r="F68" s="21" t="s">
        <v>425</v>
      </c>
      <c r="G68" s="8" t="s">
        <v>223</v>
      </c>
      <c r="H68" s="7" t="s">
        <v>221</v>
      </c>
      <c r="I68" s="7" t="str">
        <f>LEFT(G68,9)</f>
        <v>28.084308</v>
      </c>
      <c r="J68" s="7" t="str">
        <f>RIGHT(G68,10)</f>
        <v>-81.302918</v>
      </c>
      <c r="K68" s="15">
        <f>SQRT(((I68-C$2)*O$6)^2+((J68-D$2)*P$6)^2)</f>
        <v>19.807649195574687</v>
      </c>
      <c r="L68" s="26">
        <f>K68*1.60934</f>
        <v>31.877242156406165</v>
      </c>
    </row>
    <row r="69" spans="1:12" x14ac:dyDescent="0.25">
      <c r="A69" s="7" t="s">
        <v>160</v>
      </c>
      <c r="B69" s="7" t="s">
        <v>61</v>
      </c>
      <c r="C69" s="7" t="s">
        <v>17</v>
      </c>
      <c r="D69" s="8" t="s">
        <v>169</v>
      </c>
      <c r="E69" s="8" t="s">
        <v>329</v>
      </c>
      <c r="F69" s="21" t="s">
        <v>448</v>
      </c>
      <c r="G69" s="8" t="s">
        <v>330</v>
      </c>
      <c r="H69" s="7"/>
      <c r="I69" s="7" t="str">
        <f>LEFT(G69,9)</f>
        <v>28.444581</v>
      </c>
      <c r="J69" s="7" t="str">
        <f>RIGHT(G69,10)</f>
        <v>-81.470391</v>
      </c>
      <c r="K69" s="15">
        <f>SQRT(((I69-C$2)*O$6)^2+((J69-D$2)*P$6)^2)</f>
        <v>24.161288691764856</v>
      </c>
      <c r="L69" s="26">
        <f>K69*1.60934</f>
        <v>38.883728343204851</v>
      </c>
    </row>
    <row r="70" spans="1:12" x14ac:dyDescent="0.25">
      <c r="A70" s="7" t="s">
        <v>160</v>
      </c>
      <c r="B70" s="8" t="s">
        <v>37</v>
      </c>
      <c r="C70" s="7" t="s">
        <v>128</v>
      </c>
      <c r="D70" s="8" t="s">
        <v>169</v>
      </c>
      <c r="E70" s="8" t="s">
        <v>334</v>
      </c>
      <c r="F70" s="21" t="s">
        <v>359</v>
      </c>
      <c r="G70" s="8" t="s">
        <v>335</v>
      </c>
      <c r="H70" s="7" t="s">
        <v>333</v>
      </c>
      <c r="I70" s="7" t="str">
        <f>LEFT(G70,9)</f>
        <v>27.981853</v>
      </c>
      <c r="J70" s="7" t="str">
        <f>RIGHT(G70,10)</f>
        <v>-82.027907</v>
      </c>
      <c r="K70" s="15">
        <f>SQRT(((I70-C$2)*O$6)^2+((J70-D$2)*P$6)^2)</f>
        <v>25.822132292239093</v>
      </c>
      <c r="L70" s="26">
        <f>K70*1.60934</f>
        <v>41.556590383192059</v>
      </c>
    </row>
    <row r="71" spans="1:12" x14ac:dyDescent="0.25">
      <c r="A71" s="7" t="s">
        <v>160</v>
      </c>
      <c r="B71" s="8" t="s">
        <v>94</v>
      </c>
      <c r="C71" s="7" t="s">
        <v>162</v>
      </c>
      <c r="D71" s="8" t="s">
        <v>169</v>
      </c>
      <c r="E71" s="8" t="s">
        <v>196</v>
      </c>
      <c r="F71" s="21" t="s">
        <v>382</v>
      </c>
      <c r="G71" s="8" t="s">
        <v>197</v>
      </c>
      <c r="H71" s="7"/>
      <c r="I71" s="7" t="str">
        <f>LEFT(G71,9)</f>
        <v>28.567610</v>
      </c>
      <c r="J71" s="7" t="str">
        <f>RIGHT(G71,10)</f>
        <v>-81.355363</v>
      </c>
      <c r="K71" s="15">
        <f>SQRT(((I71-C$2)*O$6)^2+((J71-D$2)*P$6)^2)</f>
        <v>34.835377035995748</v>
      </c>
      <c r="L71" s="26">
        <f>K71*1.60934</f>
        <v>56.061965679109399</v>
      </c>
    </row>
    <row r="72" spans="1:12" x14ac:dyDescent="0.25">
      <c r="A72" s="7" t="s">
        <v>160</v>
      </c>
      <c r="B72" s="8" t="s">
        <v>108</v>
      </c>
      <c r="C72" s="7" t="s">
        <v>36</v>
      </c>
      <c r="D72" s="8" t="s">
        <v>169</v>
      </c>
      <c r="E72" s="8" t="s">
        <v>108</v>
      </c>
      <c r="F72" s="8"/>
      <c r="G72" s="8" t="s">
        <v>323</v>
      </c>
      <c r="H72" s="7"/>
      <c r="I72" s="7" t="str">
        <f>LEFT(G72,9)</f>
        <v>28.800212</v>
      </c>
      <c r="J72" s="7" t="str">
        <f>RIGHT(G72,10)</f>
        <v>-81.645738</v>
      </c>
      <c r="K72" s="15">
        <f>SQRT(((I72-C$2)*O$6)^2+((J72-D$2)*P$6)^2)</f>
        <v>46.794044070885498</v>
      </c>
      <c r="L72" s="26">
        <f>K72*1.60934</f>
        <v>75.307526885038868</v>
      </c>
    </row>
    <row r="73" spans="1:12" x14ac:dyDescent="0.25">
      <c r="A73" s="7" t="s">
        <v>160</v>
      </c>
      <c r="B73" s="7" t="s">
        <v>351</v>
      </c>
      <c r="C73" s="7" t="s">
        <v>36</v>
      </c>
      <c r="D73" s="8" t="s">
        <v>169</v>
      </c>
      <c r="E73" s="8" t="s">
        <v>353</v>
      </c>
      <c r="F73" s="21" t="s">
        <v>438</v>
      </c>
      <c r="G73" s="8" t="s">
        <v>354</v>
      </c>
      <c r="H73" s="7" t="s">
        <v>352</v>
      </c>
      <c r="I73" s="7" t="str">
        <f>LEFT(G73,9)</f>
        <v>27.960939</v>
      </c>
      <c r="J73" s="7" t="str">
        <f>RIGHT(G73,10)</f>
        <v>-82.445296</v>
      </c>
      <c r="K73" s="15">
        <f>SQRT(((I73-C$2)*O$6)^2+((J73-D$2)*P$6)^2)</f>
        <v>50.205569215190131</v>
      </c>
      <c r="L73" s="26">
        <f>K73*1.60934</f>
        <v>80.79783076077409</v>
      </c>
    </row>
    <row r="74" spans="1:12" x14ac:dyDescent="0.25">
      <c r="A74" s="7" t="s">
        <v>160</v>
      </c>
      <c r="B74" s="7" t="s">
        <v>70</v>
      </c>
      <c r="C74" s="7" t="s">
        <v>162</v>
      </c>
      <c r="D74" s="8" t="s">
        <v>169</v>
      </c>
      <c r="E74" s="8" t="s">
        <v>194</v>
      </c>
      <c r="F74" s="21" t="s">
        <v>360</v>
      </c>
      <c r="G74" s="8" t="s">
        <v>195</v>
      </c>
      <c r="H74" s="7"/>
      <c r="I74" s="7" t="str">
        <f>LEFT(G74,9)</f>
        <v>27.789996</v>
      </c>
      <c r="J74" s="7" t="str">
        <f>RIGHT(G74,10)</f>
        <v>-82.637834</v>
      </c>
      <c r="K74" s="15">
        <f>SQRT(((I74-C$2)*O$6)^2+((J74-D$2)*P$6)^2)</f>
        <v>64.735772841638621</v>
      </c>
      <c r="L74" s="26">
        <f>K74*1.60934</f>
        <v>104.18186866496269</v>
      </c>
    </row>
    <row r="75" spans="1:12" x14ac:dyDescent="0.25">
      <c r="A75" s="7" t="s">
        <v>160</v>
      </c>
      <c r="B75" s="7" t="s">
        <v>90</v>
      </c>
      <c r="C75" s="7" t="s">
        <v>36</v>
      </c>
      <c r="D75" s="8" t="s">
        <v>169</v>
      </c>
      <c r="E75" s="8" t="s">
        <v>320</v>
      </c>
      <c r="F75" s="8"/>
      <c r="G75" s="8" t="s">
        <v>322</v>
      </c>
      <c r="H75" s="7"/>
      <c r="I75" s="7" t="str">
        <f>LEFT(G75,9)</f>
        <v>28.155629</v>
      </c>
      <c r="J75" s="7" t="str">
        <f>RIGHT(G75,10)</f>
        <v>-82.760910</v>
      </c>
      <c r="K75" s="15">
        <f>SQRT(((I75-C$2)*O$6)^2+((J75-D$2)*P$6)^2)</f>
        <v>67.897165101813101</v>
      </c>
      <c r="L75" s="26">
        <f>K75*1.60934</f>
        <v>109.2696236849519</v>
      </c>
    </row>
    <row r="76" spans="1:12" x14ac:dyDescent="0.25">
      <c r="A76" s="7" t="s">
        <v>160</v>
      </c>
      <c r="B76" s="7" t="s">
        <v>242</v>
      </c>
      <c r="C76" s="7" t="s">
        <v>18</v>
      </c>
      <c r="D76" s="8" t="s">
        <v>169</v>
      </c>
      <c r="E76" s="8" t="s">
        <v>240</v>
      </c>
      <c r="F76" s="21" t="s">
        <v>399</v>
      </c>
      <c r="G76" s="8" t="s">
        <v>241</v>
      </c>
      <c r="H76" s="7"/>
      <c r="I76" s="7" t="str">
        <f>LEFT(G76,9)</f>
        <v>27.498258</v>
      </c>
      <c r="J76" s="7" t="str">
        <f>RIGHT(G76,10)</f>
        <v>-82.571901</v>
      </c>
      <c r="K76" s="15">
        <f>SQRT(((I76-C$2)*O$6)^2+((J76-D$2)*P$6)^2)</f>
        <v>71.183375583744564</v>
      </c>
      <c r="L76" s="26">
        <f>K76*1.60934</f>
        <v>114.55825366194348</v>
      </c>
    </row>
    <row r="77" spans="1:12" x14ac:dyDescent="0.25">
      <c r="A77" s="7" t="s">
        <v>160</v>
      </c>
      <c r="B77" s="8" t="s">
        <v>24</v>
      </c>
      <c r="C77" s="7" t="s">
        <v>19</v>
      </c>
      <c r="D77" s="8" t="s">
        <v>169</v>
      </c>
      <c r="E77" s="8" t="s">
        <v>324</v>
      </c>
      <c r="F77" s="21" t="s">
        <v>426</v>
      </c>
      <c r="G77" s="8" t="s">
        <v>325</v>
      </c>
      <c r="H77" s="7"/>
      <c r="I77" s="7" t="str">
        <f>LEFT(G77,9)</f>
        <v>27.976934</v>
      </c>
      <c r="J77" s="7" t="str">
        <f>RIGHT(G77,10)</f>
        <v>-82.817255</v>
      </c>
      <c r="K77" s="15">
        <f>SQRT(((I77-C$2)*O$6)^2+((J77-D$2)*P$6)^2)</f>
        <v>71.963331438488538</v>
      </c>
      <c r="L77" s="26">
        <f>K77*1.60934</f>
        <v>115.81346781721714</v>
      </c>
    </row>
    <row r="78" spans="1:12" x14ac:dyDescent="0.25">
      <c r="A78" s="7" t="s">
        <v>160</v>
      </c>
      <c r="B78" s="7" t="s">
        <v>75</v>
      </c>
      <c r="C78" s="7" t="s">
        <v>18</v>
      </c>
      <c r="D78" s="8" t="s">
        <v>169</v>
      </c>
      <c r="E78" s="8" t="s">
        <v>215</v>
      </c>
      <c r="F78" s="21" t="s">
        <v>400</v>
      </c>
      <c r="G78" s="8" t="s">
        <v>216</v>
      </c>
      <c r="H78" s="7"/>
      <c r="I78" s="7" t="str">
        <f>LEFT(G78,9)</f>
        <v>27.834127</v>
      </c>
      <c r="J78" s="7" t="str">
        <f>RIGHT(G78,10)</f>
        <v>-80.434560</v>
      </c>
      <c r="K78" s="15">
        <f>SQRT(((I78-C$2)*O$6)^2+((J78-D$2)*P$6)^2)</f>
        <v>74.466560599912754</v>
      </c>
      <c r="L78" s="26">
        <f>K78*1.60934</f>
        <v>119.84201463586359</v>
      </c>
    </row>
    <row r="79" spans="1:12" x14ac:dyDescent="0.25">
      <c r="A79" s="7" t="s">
        <v>160</v>
      </c>
      <c r="B79" s="7" t="s">
        <v>427</v>
      </c>
      <c r="C79" s="7" t="s">
        <v>19</v>
      </c>
      <c r="D79" s="8" t="s">
        <v>169</v>
      </c>
      <c r="E79" s="8" t="s">
        <v>331</v>
      </c>
      <c r="F79" s="21" t="s">
        <v>428</v>
      </c>
      <c r="G79" s="8" t="s">
        <v>332</v>
      </c>
      <c r="H79" s="7"/>
      <c r="I79" s="7" t="str">
        <f>LEFT(G79,9)</f>
        <v>27.614720</v>
      </c>
      <c r="J79" s="7" t="str">
        <f>RIGHT(G79,10)</f>
        <v>-82.735685</v>
      </c>
      <c r="K79" s="15">
        <f>SQRT(((I79-C$2)*O$6)^2+((J79-D$2)*P$6)^2)</f>
        <v>75.114840501951562</v>
      </c>
      <c r="L79" s="26">
        <f>K79*1.60934</f>
        <v>120.88531741341073</v>
      </c>
    </row>
    <row r="80" spans="1:12" x14ac:dyDescent="0.25">
      <c r="A80" s="7" t="s">
        <v>160</v>
      </c>
      <c r="B80" s="7" t="s">
        <v>76</v>
      </c>
      <c r="C80" s="7" t="s">
        <v>162</v>
      </c>
      <c r="D80" s="8" t="s">
        <v>169</v>
      </c>
      <c r="E80" s="8" t="s">
        <v>327</v>
      </c>
      <c r="F80" s="21" t="s">
        <v>384</v>
      </c>
      <c r="G80" s="8" t="s">
        <v>328</v>
      </c>
      <c r="H80" s="7"/>
      <c r="I80" s="7" t="str">
        <f>LEFT(G80,9)</f>
        <v>27.367820</v>
      </c>
      <c r="J80" s="7" t="str">
        <f>RIGHT(G80,10)</f>
        <v>-82.555114</v>
      </c>
      <c r="K80" s="15">
        <f>SQRT(((I80-C$2)*O$6)^2+((J80-D$2)*P$6)^2)</f>
        <v>76.26574106818515</v>
      </c>
      <c r="L80" s="26">
        <f>K80*1.60934</f>
        <v>122.73750773067309</v>
      </c>
    </row>
    <row r="81" spans="1:13" x14ac:dyDescent="0.25">
      <c r="A81" s="7" t="s">
        <v>160</v>
      </c>
      <c r="B81" s="7" t="s">
        <v>145</v>
      </c>
      <c r="C81" s="7" t="s">
        <v>162</v>
      </c>
      <c r="D81" s="8" t="s">
        <v>169</v>
      </c>
      <c r="E81" s="8" t="s">
        <v>198</v>
      </c>
      <c r="F81" s="21" t="s">
        <v>383</v>
      </c>
      <c r="G81" s="8" t="s">
        <v>199</v>
      </c>
      <c r="H81" s="7"/>
      <c r="I81" s="7" t="str">
        <f>LEFT(G81,9)</f>
        <v>27.326927</v>
      </c>
      <c r="J81" s="7" t="str">
        <f>RIGHT(G81,10)</f>
        <v>-82.539803</v>
      </c>
      <c r="K81" s="15">
        <f>SQRT(((I81-C$2)*O$6)^2+((J81-D$2)*P$6)^2)</f>
        <v>77.583160265676128</v>
      </c>
      <c r="L81" s="26">
        <f>K81*1.60934</f>
        <v>124.85768314196322</v>
      </c>
    </row>
    <row r="82" spans="1:13" x14ac:dyDescent="0.25">
      <c r="A82" s="7" t="s">
        <v>160</v>
      </c>
      <c r="B82" s="7" t="s">
        <v>74</v>
      </c>
      <c r="C82" s="7" t="s">
        <v>162</v>
      </c>
      <c r="D82" s="8" t="s">
        <v>169</v>
      </c>
      <c r="E82" s="8" t="s">
        <v>200</v>
      </c>
      <c r="F82" s="21" t="s">
        <v>381</v>
      </c>
      <c r="G82" s="8" t="s">
        <v>201</v>
      </c>
      <c r="H82" s="7"/>
      <c r="I82" s="7" t="str">
        <f>LEFT(G82,9)</f>
        <v>27.609318</v>
      </c>
      <c r="J82" s="7" t="str">
        <f>RIGHT(G82,10)</f>
        <v>-80.381677</v>
      </c>
      <c r="K82" s="15">
        <f>SQRT(((I82-C$2)*O$6)^2+((J82-D$2)*P$6)^2)</f>
        <v>82.918669995050209</v>
      </c>
      <c r="L82" s="26">
        <f>K82*1.60934</f>
        <v>133.44433236983411</v>
      </c>
    </row>
    <row r="83" spans="1:13" x14ac:dyDescent="0.25">
      <c r="A83" s="7" t="s">
        <v>160</v>
      </c>
      <c r="B83" s="7" t="s">
        <v>65</v>
      </c>
      <c r="C83" s="7" t="s">
        <v>19</v>
      </c>
      <c r="D83" s="8" t="s">
        <v>169</v>
      </c>
      <c r="E83" s="8" t="s">
        <v>347</v>
      </c>
      <c r="F83" s="21" t="s">
        <v>429</v>
      </c>
      <c r="G83" s="8" t="s">
        <v>346</v>
      </c>
      <c r="H83" s="7"/>
      <c r="I83" s="7" t="str">
        <f>LEFT(G83,9)</f>
        <v>29.367560</v>
      </c>
      <c r="J83" s="7" t="str">
        <f>RIGHT(G83,10)</f>
        <v>-81.857846</v>
      </c>
      <c r="K83" s="15">
        <f>SQRT(((I83-C$2)*O$6)^2+((J83-D$2)*P$6)^2)</f>
        <v>87.108372405100781</v>
      </c>
      <c r="L83" s="26">
        <f>K83*1.60934</f>
        <v>140.18698804642489</v>
      </c>
    </row>
    <row r="84" spans="1:13" x14ac:dyDescent="0.25">
      <c r="A84" s="7" t="s">
        <v>160</v>
      </c>
      <c r="B84" s="7" t="s">
        <v>150</v>
      </c>
      <c r="C84" s="7" t="s">
        <v>19</v>
      </c>
      <c r="D84" s="8" t="s">
        <v>169</v>
      </c>
      <c r="E84" s="8" t="s">
        <v>321</v>
      </c>
      <c r="F84" s="21" t="s">
        <v>431</v>
      </c>
      <c r="G84" s="8" t="s">
        <v>326</v>
      </c>
      <c r="H84" s="7"/>
      <c r="I84" s="7" t="str">
        <f>LEFT(G84,9)</f>
        <v>29.136354</v>
      </c>
      <c r="J84" s="7" t="str">
        <f>RIGHT(G84,10)</f>
        <v>-83.030965</v>
      </c>
      <c r="K84" s="15">
        <f>SQRT(((I84-C$2)*O$6)^2+((J84-D$2)*P$6)^2)</f>
        <v>109.41593244170991</v>
      </c>
      <c r="L84" s="26">
        <f>K84*1.60934</f>
        <v>176.08743671574143</v>
      </c>
    </row>
    <row r="85" spans="1:13" x14ac:dyDescent="0.25">
      <c r="A85" s="7" t="s">
        <v>161</v>
      </c>
      <c r="B85" s="7" t="s">
        <v>83</v>
      </c>
      <c r="C85" s="7" t="s">
        <v>19</v>
      </c>
      <c r="D85" s="8" t="s">
        <v>168</v>
      </c>
      <c r="E85" s="8" t="s">
        <v>338</v>
      </c>
      <c r="F85" s="21" t="s">
        <v>430</v>
      </c>
      <c r="G85" s="8" t="s">
        <v>339</v>
      </c>
      <c r="H85" s="7"/>
      <c r="I85" s="7" t="str">
        <f>LEFT(G85,9)</f>
        <v>27.603451</v>
      </c>
      <c r="J85" s="7" t="str">
        <f>RIGHT(G85,10)</f>
        <v>-82.648628</v>
      </c>
      <c r="K85" s="15">
        <f>SQRT(((I85-C$2)*O$6)^2+((J85-D$2)*P$6)^2)</f>
        <v>70.935912406568178</v>
      </c>
      <c r="L85" s="26">
        <f>K85*1.60934</f>
        <v>114.16000127238644</v>
      </c>
    </row>
    <row r="86" spans="1:13" x14ac:dyDescent="0.25">
      <c r="A86" s="8" t="s">
        <v>161</v>
      </c>
      <c r="B86" s="8" t="s">
        <v>432</v>
      </c>
      <c r="C86" s="8" t="s">
        <v>162</v>
      </c>
      <c r="D86" s="8" t="s">
        <v>168</v>
      </c>
      <c r="E86" s="8" t="s">
        <v>434</v>
      </c>
      <c r="F86" s="22" t="s">
        <v>433</v>
      </c>
      <c r="G86" s="8" t="s">
        <v>436</v>
      </c>
      <c r="H86" s="7" t="s">
        <v>435</v>
      </c>
      <c r="I86" s="8" t="str">
        <f>LEFT(G86,9)</f>
        <v>26.717814</v>
      </c>
      <c r="J86" s="7" t="str">
        <f>RIGHT(G86,10)</f>
        <v>-81.791656</v>
      </c>
      <c r="K86" s="23">
        <f>SQRT(((I86-C$2)*O$6)^2+((J86-D$2)*P$6)^2)</f>
        <v>97.738253365058711</v>
      </c>
      <c r="L86" s="26">
        <f>K86*1.60934</f>
        <v>157.29408067052358</v>
      </c>
      <c r="M86" s="19"/>
    </row>
    <row r="87" spans="1:13" x14ac:dyDescent="0.25">
      <c r="A87" s="7" t="s">
        <v>161</v>
      </c>
      <c r="B87" s="7" t="s">
        <v>82</v>
      </c>
      <c r="C87" s="7" t="s">
        <v>18</v>
      </c>
      <c r="D87" s="8" t="s">
        <v>168</v>
      </c>
      <c r="E87" s="8" t="s">
        <v>204</v>
      </c>
      <c r="F87" s="21" t="s">
        <v>401</v>
      </c>
      <c r="G87" s="8" t="s">
        <v>205</v>
      </c>
      <c r="H87" s="7"/>
      <c r="I87" s="7" t="str">
        <f>LEFT(G87,9)</f>
        <v>26.633935</v>
      </c>
      <c r="J87" s="7" t="str">
        <f>RIGHT(G87,10)</f>
        <v>-81.880085</v>
      </c>
      <c r="K87" s="15">
        <f>SQRT(((I87-C$2)*O$6)^2+((J87-D$2)*P$6)^2)</f>
        <v>104.1446510112449</v>
      </c>
      <c r="L87" s="26">
        <f>K87*1.60934</f>
        <v>167.60415265843687</v>
      </c>
    </row>
    <row r="88" spans="1:13" x14ac:dyDescent="0.25">
      <c r="A88" s="7" t="s">
        <v>161</v>
      </c>
      <c r="B88" s="7" t="s">
        <v>81</v>
      </c>
      <c r="C88" s="7" t="s">
        <v>18</v>
      </c>
      <c r="D88" s="8" t="s">
        <v>168</v>
      </c>
      <c r="E88" s="8" t="s">
        <v>245</v>
      </c>
      <c r="F88" s="21" t="s">
        <v>361</v>
      </c>
      <c r="G88" s="8" t="s">
        <v>246</v>
      </c>
      <c r="H88" s="7"/>
      <c r="I88" s="7" t="str">
        <f>LEFT(G88,9)</f>
        <v>27.215065</v>
      </c>
      <c r="J88" s="7" t="str">
        <f>RIGHT(G88,10)</f>
        <v>-80.176313</v>
      </c>
      <c r="K88" s="15">
        <f>SQRT(((I88-C$2)*O$6)^2+((J88-D$2)*P$6)^2)</f>
        <v>107.5069176910331</v>
      </c>
      <c r="L88" s="26">
        <f>K88*1.60934</f>
        <v>173.0151829168872</v>
      </c>
    </row>
    <row r="89" spans="1:13" x14ac:dyDescent="0.25">
      <c r="A89" s="7" t="s">
        <v>161</v>
      </c>
      <c r="B89" s="8" t="s">
        <v>27</v>
      </c>
      <c r="C89" s="7" t="s">
        <v>17</v>
      </c>
      <c r="D89" s="8" t="s">
        <v>168</v>
      </c>
      <c r="E89" s="8" t="s">
        <v>340</v>
      </c>
      <c r="F89" s="21" t="s">
        <v>449</v>
      </c>
      <c r="G89" s="8" t="s">
        <v>341</v>
      </c>
      <c r="H89" s="7"/>
      <c r="I89" s="7" t="str">
        <f>LEFT(G89,9)</f>
        <v>26.714733</v>
      </c>
      <c r="J89" s="7" t="str">
        <f>RIGHT(G89,10)</f>
        <v>-80.325096</v>
      </c>
      <c r="K89" s="15">
        <f>SQRT(((I89-C$2)*O$6)^2+((J89-D$2)*P$6)^2)</f>
        <v>125.01579802244171</v>
      </c>
      <c r="L89" s="26">
        <f>K89*1.60934</f>
        <v>201.19292438943634</v>
      </c>
    </row>
    <row r="90" spans="1:13" x14ac:dyDescent="0.25">
      <c r="A90" s="8" t="s">
        <v>161</v>
      </c>
      <c r="B90" s="8" t="s">
        <v>450</v>
      </c>
      <c r="C90" s="8" t="s">
        <v>19</v>
      </c>
      <c r="D90" s="8" t="s">
        <v>168</v>
      </c>
      <c r="E90" s="8" t="s">
        <v>451</v>
      </c>
      <c r="F90" s="22" t="s">
        <v>452</v>
      </c>
      <c r="G90" s="8" t="s">
        <v>453</v>
      </c>
      <c r="H90" s="7"/>
      <c r="I90" s="8" t="str">
        <f>LEFT(G90,9)</f>
        <v>26.885099</v>
      </c>
      <c r="J90" s="7" t="str">
        <f>RIGHT(G90,10)</f>
        <v>-80.056788</v>
      </c>
      <c r="K90" s="23">
        <f>SQRT(((I90-C$2)*O$6)^2+((J90-D$2)*P$6)^2)</f>
        <v>127.47712781458061</v>
      </c>
      <c r="L90" s="26">
        <f>K90*1.60934</f>
        <v>205.15404087711715</v>
      </c>
    </row>
    <row r="91" spans="1:13" x14ac:dyDescent="0.25">
      <c r="A91" s="8" t="s">
        <v>161</v>
      </c>
      <c r="B91" s="8" t="s">
        <v>92</v>
      </c>
      <c r="C91" s="8" t="s">
        <v>18</v>
      </c>
      <c r="D91" s="8" t="s">
        <v>168</v>
      </c>
      <c r="E91" s="8" t="s">
        <v>475</v>
      </c>
      <c r="F91" s="21" t="s">
        <v>473</v>
      </c>
      <c r="G91" s="8" t="s">
        <v>474</v>
      </c>
      <c r="H91" s="7"/>
      <c r="I91" s="8" t="str">
        <f>LEFT(G91,9)</f>
        <v>26.325435</v>
      </c>
      <c r="J91" s="8" t="str">
        <f>RIGHT(G91,10)</f>
        <v>-80.998685</v>
      </c>
      <c r="K91" s="23">
        <f>SQRT(((I91-C$2)*O$6)^2+((J91-D$2)*P$6)^2)</f>
        <v>130.03321247906567</v>
      </c>
      <c r="L91" s="27">
        <f>K91*1.60934</f>
        <v>209.26765017105953</v>
      </c>
    </row>
    <row r="92" spans="1:13" x14ac:dyDescent="0.25">
      <c r="A92" s="7" t="s">
        <v>161</v>
      </c>
      <c r="B92" s="7" t="s">
        <v>78</v>
      </c>
      <c r="C92" s="7" t="s">
        <v>19</v>
      </c>
      <c r="D92" s="8" t="s">
        <v>168</v>
      </c>
      <c r="E92" s="8" t="s">
        <v>336</v>
      </c>
      <c r="F92" s="21" t="s">
        <v>421</v>
      </c>
      <c r="G92" s="8" t="s">
        <v>337</v>
      </c>
      <c r="H92" s="7"/>
      <c r="I92" s="7" t="str">
        <f>LEFT(G92,9)</f>
        <v>26.167843</v>
      </c>
      <c r="J92" s="7" t="str">
        <f>RIGHT(G92,10)</f>
        <v>-81.790038</v>
      </c>
      <c r="K92" s="15">
        <f>SQRT(((I92-C$2)*O$6)^2+((J92-D$2)*P$6)^2)</f>
        <v>135.63740094241447</v>
      </c>
      <c r="L92" s="26">
        <f>K92*1.60934</f>
        <v>218.28669483266532</v>
      </c>
    </row>
    <row r="93" spans="1:13" x14ac:dyDescent="0.25">
      <c r="A93" s="7" t="s">
        <v>161</v>
      </c>
      <c r="B93" s="7" t="s">
        <v>144</v>
      </c>
      <c r="C93" s="7" t="s">
        <v>162</v>
      </c>
      <c r="D93" s="8" t="s">
        <v>168</v>
      </c>
      <c r="E93" s="8" t="s">
        <v>202</v>
      </c>
      <c r="F93" s="21" t="s">
        <v>379</v>
      </c>
      <c r="G93" s="8" t="s">
        <v>203</v>
      </c>
      <c r="H93" s="7"/>
      <c r="I93" s="7" t="str">
        <f>LEFT(G93,9)</f>
        <v>26.106862</v>
      </c>
      <c r="J93" s="7" t="str">
        <f>RIGHT(G93,10)</f>
        <v>-81.771494</v>
      </c>
      <c r="K93" s="15">
        <f>SQRT(((I93-C$2)*O$6)^2+((J93-D$2)*P$6)^2)</f>
        <v>139.77313176821303</v>
      </c>
      <c r="L93" s="26">
        <f>K93*1.60934</f>
        <v>224.94249187985596</v>
      </c>
    </row>
    <row r="94" spans="1:13" x14ac:dyDescent="0.25">
      <c r="A94" s="7" t="s">
        <v>161</v>
      </c>
      <c r="B94" s="7" t="s">
        <v>143</v>
      </c>
      <c r="C94" s="7" t="s">
        <v>162</v>
      </c>
      <c r="D94" s="8" t="s">
        <v>168</v>
      </c>
      <c r="E94" s="8" t="s">
        <v>206</v>
      </c>
      <c r="F94" s="21" t="s">
        <v>380</v>
      </c>
      <c r="G94" s="11" t="s">
        <v>207</v>
      </c>
      <c r="H94" s="8"/>
      <c r="I94" s="7" t="str">
        <f>LEFT(G94,9)</f>
        <v>26.429359</v>
      </c>
      <c r="J94" s="7" t="str">
        <f>RIGHT(G94,10)</f>
        <v>-80.156032</v>
      </c>
      <c r="K94" s="15">
        <f>SQRT(((I94-C$2)*O$6)^2+((J94-D$2)*P$6)^2)</f>
        <v>146.82529576131265</v>
      </c>
      <c r="L94" s="26">
        <f>K94*1.60934</f>
        <v>236.29182148051089</v>
      </c>
    </row>
    <row r="95" spans="1:13" x14ac:dyDescent="0.25">
      <c r="A95" s="8" t="s">
        <v>161</v>
      </c>
      <c r="B95" s="8" t="s">
        <v>465</v>
      </c>
      <c r="C95" s="8" t="s">
        <v>162</v>
      </c>
      <c r="D95" s="8" t="s">
        <v>168</v>
      </c>
      <c r="E95" s="8" t="s">
        <v>466</v>
      </c>
      <c r="F95" s="21" t="s">
        <v>467</v>
      </c>
      <c r="G95" s="8" t="s">
        <v>468</v>
      </c>
      <c r="H95" s="7"/>
      <c r="I95" s="8" t="str">
        <f>LEFT(G95,9)</f>
        <v>25.716264</v>
      </c>
      <c r="J95" s="8" t="str">
        <f>RIGHT(G95,10)</f>
        <v>-80.253039</v>
      </c>
      <c r="K95" s="23">
        <f>SQRT(((I95-C$2)*O$6)^2+((J95-D$2)*P$6)^2)</f>
        <v>185.89657759661864</v>
      </c>
      <c r="L95" s="27">
        <f>K95*1.60934</f>
        <v>299.17079818934224</v>
      </c>
    </row>
    <row r="96" spans="1:13" x14ac:dyDescent="0.25">
      <c r="A96" s="7" t="s">
        <v>161</v>
      </c>
      <c r="B96" s="7" t="s">
        <v>79</v>
      </c>
      <c r="C96" s="7" t="s">
        <v>18</v>
      </c>
      <c r="D96" s="8" t="s">
        <v>168</v>
      </c>
      <c r="E96" s="8" t="s">
        <v>243</v>
      </c>
      <c r="F96" s="21" t="s">
        <v>403</v>
      </c>
      <c r="G96" s="8" t="s">
        <v>244</v>
      </c>
      <c r="H96" s="7"/>
      <c r="I96" s="7" t="str">
        <f>LEFT(G96,9)</f>
        <v>24.931168</v>
      </c>
      <c r="J96" s="7" t="str">
        <f>RIGHT(G96,10)</f>
        <v>-80.620594</v>
      </c>
      <c r="K96" s="15">
        <f>SQRT(((I96-C$2)*O$6)^2+((J96-D$2)*P$6)^2)</f>
        <v>228.98985885080418</v>
      </c>
      <c r="L96" s="26">
        <f>K96*1.60934</f>
        <v>368.52253944295319</v>
      </c>
    </row>
    <row r="97" spans="1:12" x14ac:dyDescent="0.25">
      <c r="A97" s="7" t="s">
        <v>161</v>
      </c>
      <c r="B97" s="7" t="s">
        <v>77</v>
      </c>
      <c r="C97" s="7" t="s">
        <v>18</v>
      </c>
      <c r="D97" s="8" t="s">
        <v>168</v>
      </c>
      <c r="E97" s="8" t="s">
        <v>219</v>
      </c>
      <c r="F97" s="21" t="s">
        <v>404</v>
      </c>
      <c r="G97" s="8" t="s">
        <v>220</v>
      </c>
      <c r="H97" s="7"/>
      <c r="I97" s="7" t="str">
        <f>LEFT(G97,9)</f>
        <v>24.551084</v>
      </c>
      <c r="J97" s="7" t="str">
        <f>RIGHT(G97,10)</f>
        <v>-81.800658</v>
      </c>
      <c r="K97" s="15">
        <f>SQRT(((I97-C$2)*O$6)^2+((J97-D$2)*P$6)^2)</f>
        <v>247.34013748816659</v>
      </c>
      <c r="L97" s="26">
        <f>K97*1.60934</f>
        <v>398.054376865206</v>
      </c>
    </row>
    <row r="104" spans="1:12" x14ac:dyDescent="0.25">
      <c r="B104" t="s">
        <v>469</v>
      </c>
      <c r="C104" t="s">
        <v>470</v>
      </c>
    </row>
    <row r="105" spans="1:12" x14ac:dyDescent="0.25">
      <c r="B105" t="s">
        <v>170</v>
      </c>
      <c r="C105" t="s">
        <v>181</v>
      </c>
    </row>
    <row r="106" spans="1:12" x14ac:dyDescent="0.25">
      <c r="B106" t="s">
        <v>171</v>
      </c>
      <c r="C106" t="s">
        <v>180</v>
      </c>
    </row>
  </sheetData>
  <autoFilter ref="A4:L97">
    <sortState ref="A5:L97">
      <sortCondition ref="A4:A97"/>
    </sortState>
  </autoFilter>
  <sortState ref="A2:D86">
    <sortCondition ref="A2:A86"/>
    <sortCondition ref="D2:D86"/>
  </sortState>
  <hyperlinks>
    <hyperlink ref="F70" r:id="rId1"/>
    <hyperlink ref="F74" r:id="rId2"/>
    <hyperlink ref="F88" r:id="rId3"/>
    <hyperlink ref="F48" r:id="rId4"/>
    <hyperlink ref="F17" r:id="rId5"/>
    <hyperlink ref="F33" r:id="rId6"/>
    <hyperlink ref="F53" r:id="rId7"/>
    <hyperlink ref="F39" r:id="rId8"/>
    <hyperlink ref="F36" r:id="rId9"/>
    <hyperlink ref="F24" r:id="rId10"/>
    <hyperlink ref="F52" r:id="rId11"/>
    <hyperlink ref="F93" r:id="rId12"/>
    <hyperlink ref="F94" r:id="rId13"/>
    <hyperlink ref="F82" r:id="rId14"/>
    <hyperlink ref="F71" r:id="rId15"/>
    <hyperlink ref="F81" r:id="rId16"/>
    <hyperlink ref="F80" r:id="rId17"/>
    <hyperlink ref="F16" r:id="rId18"/>
    <hyperlink ref="F27" r:id="rId19"/>
    <hyperlink ref="F22" r:id="rId20"/>
    <hyperlink ref="F29" r:id="rId21"/>
    <hyperlink ref="F20" r:id="rId22"/>
    <hyperlink ref="F37" r:id="rId23"/>
    <hyperlink ref="F44" r:id="rId24"/>
    <hyperlink ref="F58" r:id="rId25"/>
    <hyperlink ref="F50" r:id="rId26"/>
    <hyperlink ref="F51" r:id="rId27"/>
    <hyperlink ref="F60" r:id="rId28"/>
    <hyperlink ref="F61" r:id="rId29"/>
    <hyperlink ref="F63" r:id="rId30"/>
    <hyperlink ref="F64" r:id="rId31"/>
    <hyperlink ref="F76" r:id="rId32"/>
    <hyperlink ref="F78" r:id="rId33"/>
    <hyperlink ref="F87" r:id="rId34"/>
    <hyperlink ref="F47" r:id="rId35"/>
    <hyperlink ref="F96" r:id="rId36"/>
    <hyperlink ref="F97" r:id="rId37"/>
    <hyperlink ref="F8" r:id="rId38"/>
    <hyperlink ref="F19" r:id="rId39"/>
    <hyperlink ref="F26" r:id="rId40"/>
    <hyperlink ref="F30" r:id="rId41"/>
    <hyperlink ref="F31" r:id="rId42"/>
    <hyperlink ref="F40" r:id="rId43"/>
    <hyperlink ref="F41" r:id="rId44"/>
    <hyperlink ref="F42" r:id="rId45"/>
    <hyperlink ref="F43" r:id="rId46"/>
    <hyperlink ref="F45" r:id="rId47"/>
    <hyperlink ref="F35" r:id="rId48"/>
    <hyperlink ref="F46" r:id="rId49"/>
    <hyperlink ref="F59" r:id="rId50"/>
    <hyperlink ref="F56" r:id="rId51"/>
    <hyperlink ref="F57" r:id="rId52"/>
    <hyperlink ref="F65" r:id="rId53"/>
    <hyperlink ref="F66" r:id="rId54"/>
    <hyperlink ref="F54" r:id="rId55"/>
    <hyperlink ref="F55" r:id="rId56"/>
    <hyperlink ref="F68" r:id="rId57"/>
    <hyperlink ref="F77" r:id="rId58"/>
    <hyperlink ref="F79" r:id="rId59"/>
    <hyperlink ref="F83" r:id="rId60"/>
    <hyperlink ref="F85" r:id="rId61"/>
    <hyperlink ref="F92" r:id="rId62"/>
    <hyperlink ref="F84" r:id="rId63"/>
    <hyperlink ref="F86" r:id="rId64"/>
    <hyperlink ref="F28" r:id="rId65"/>
    <hyperlink ref="F73" r:id="rId66"/>
    <hyperlink ref="F10" r:id="rId67"/>
    <hyperlink ref="F11" r:id="rId68"/>
    <hyperlink ref="F12" r:id="rId69"/>
    <hyperlink ref="F23" r:id="rId70"/>
    <hyperlink ref="F15" r:id="rId71"/>
    <hyperlink ref="F25" r:id="rId72"/>
    <hyperlink ref="F38" r:id="rId73"/>
    <hyperlink ref="F62" r:id="rId74"/>
    <hyperlink ref="F67" r:id="rId75"/>
    <hyperlink ref="F69" r:id="rId76"/>
    <hyperlink ref="F89" r:id="rId77"/>
    <hyperlink ref="F90" r:id="rId78"/>
    <hyperlink ref="F49" r:id="rId79"/>
    <hyperlink ref="F95" r:id="rId80"/>
    <hyperlink ref="F91" r:id="rId81"/>
  </hyperlinks>
  <pageMargins left="0.7" right="0.7" top="0.75" bottom="0.75" header="0.3" footer="0.3"/>
  <pageSetup orientation="portrait" r:id="rId8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opLeftCell="A70" workbookViewId="0">
      <selection activeCell="B116" sqref="B116"/>
    </sheetView>
  </sheetViews>
  <sheetFormatPr defaultRowHeight="15" x14ac:dyDescent="0.25"/>
  <cols>
    <col min="1" max="1" width="15.5703125" bestFit="1" customWidth="1"/>
    <col min="2" max="2" width="43.42578125" bestFit="1" customWidth="1"/>
    <col min="3" max="3" width="11.42578125" bestFit="1" customWidth="1"/>
    <col min="4" max="4" width="35.85546875" bestFit="1" customWidth="1"/>
  </cols>
  <sheetData>
    <row r="1" spans="1:11" x14ac:dyDescent="0.25">
      <c r="A1" t="s">
        <v>1</v>
      </c>
      <c r="B1" t="s">
        <v>2</v>
      </c>
      <c r="C1" t="s">
        <v>17</v>
      </c>
    </row>
    <row r="2" spans="1:11" x14ac:dyDescent="0.25">
      <c r="A2" t="s">
        <v>1</v>
      </c>
      <c r="B2" t="s">
        <v>3</v>
      </c>
      <c r="C2" t="s">
        <v>18</v>
      </c>
    </row>
    <row r="3" spans="1:11" x14ac:dyDescent="0.25">
      <c r="A3" t="s">
        <v>1</v>
      </c>
      <c r="B3" s="2" t="s">
        <v>4</v>
      </c>
      <c r="C3" t="s">
        <v>19</v>
      </c>
      <c r="K3" s="3" t="s">
        <v>0</v>
      </c>
    </row>
    <row r="4" spans="1:11" x14ac:dyDescent="0.25">
      <c r="A4" t="s">
        <v>1</v>
      </c>
      <c r="B4" t="s">
        <v>5</v>
      </c>
      <c r="C4" t="s">
        <v>19</v>
      </c>
      <c r="K4" t="s">
        <v>42</v>
      </c>
    </row>
    <row r="5" spans="1:11" x14ac:dyDescent="0.25">
      <c r="A5" t="s">
        <v>1</v>
      </c>
      <c r="B5" t="s">
        <v>6</v>
      </c>
      <c r="C5" t="s">
        <v>17</v>
      </c>
      <c r="K5" t="s">
        <v>131</v>
      </c>
    </row>
    <row r="6" spans="1:11" x14ac:dyDescent="0.25">
      <c r="A6" t="s">
        <v>1</v>
      </c>
      <c r="B6" t="s">
        <v>7</v>
      </c>
      <c r="C6" t="s">
        <v>17</v>
      </c>
    </row>
    <row r="7" spans="1:11" x14ac:dyDescent="0.25">
      <c r="A7" t="s">
        <v>1</v>
      </c>
      <c r="B7" t="s">
        <v>8</v>
      </c>
      <c r="C7" t="s">
        <v>17</v>
      </c>
    </row>
    <row r="8" spans="1:11" x14ac:dyDescent="0.25">
      <c r="A8" t="s">
        <v>1</v>
      </c>
      <c r="B8" t="s">
        <v>9</v>
      </c>
      <c r="C8" t="s">
        <v>19</v>
      </c>
    </row>
    <row r="9" spans="1:11" x14ac:dyDescent="0.25">
      <c r="A9" t="s">
        <v>1</v>
      </c>
      <c r="B9" t="s">
        <v>10</v>
      </c>
      <c r="C9" t="s">
        <v>36</v>
      </c>
    </row>
    <row r="10" spans="1:11" x14ac:dyDescent="0.25">
      <c r="A10" t="s">
        <v>1</v>
      </c>
      <c r="B10" t="s">
        <v>11</v>
      </c>
      <c r="C10" t="s">
        <v>17</v>
      </c>
    </row>
    <row r="11" spans="1:11" x14ac:dyDescent="0.25">
      <c r="A11" t="s">
        <v>1</v>
      </c>
      <c r="B11" t="s">
        <v>12</v>
      </c>
      <c r="C11" t="s">
        <v>17</v>
      </c>
    </row>
    <row r="12" spans="1:11" x14ac:dyDescent="0.25">
      <c r="A12" t="s">
        <v>1</v>
      </c>
      <c r="B12" t="s">
        <v>13</v>
      </c>
      <c r="C12" t="s">
        <v>17</v>
      </c>
    </row>
    <row r="13" spans="1:11" x14ac:dyDescent="0.25">
      <c r="A13" t="s">
        <v>1</v>
      </c>
      <c r="B13" t="s">
        <v>14</v>
      </c>
      <c r="C13" t="s">
        <v>19</v>
      </c>
    </row>
    <row r="14" spans="1:11" x14ac:dyDescent="0.25">
      <c r="A14" t="s">
        <v>1</v>
      </c>
      <c r="B14" t="s">
        <v>15</v>
      </c>
      <c r="C14" t="s">
        <v>36</v>
      </c>
    </row>
    <row r="15" spans="1:11" x14ac:dyDescent="0.25">
      <c r="A15" t="s">
        <v>1</v>
      </c>
      <c r="B15" t="s">
        <v>16</v>
      </c>
      <c r="C15" t="s">
        <v>17</v>
      </c>
    </row>
    <row r="16" spans="1:11" x14ac:dyDescent="0.25">
      <c r="A16" t="s">
        <v>20</v>
      </c>
      <c r="B16" s="4" t="s">
        <v>21</v>
      </c>
      <c r="C16" t="s">
        <v>36</v>
      </c>
    </row>
    <row r="17" spans="1:4" x14ac:dyDescent="0.25">
      <c r="A17" t="s">
        <v>20</v>
      </c>
      <c r="B17" t="s">
        <v>40</v>
      </c>
      <c r="C17" t="s">
        <v>18</v>
      </c>
      <c r="D17" t="s">
        <v>41</v>
      </c>
    </row>
    <row r="18" spans="1:4" x14ac:dyDescent="0.25">
      <c r="A18" t="s">
        <v>20</v>
      </c>
      <c r="B18" t="s">
        <v>22</v>
      </c>
      <c r="C18" t="s">
        <v>17</v>
      </c>
    </row>
    <row r="19" spans="1:4" x14ac:dyDescent="0.25">
      <c r="A19" t="s">
        <v>20</v>
      </c>
      <c r="B19" t="s">
        <v>23</v>
      </c>
      <c r="C19" t="s">
        <v>17</v>
      </c>
    </row>
    <row r="20" spans="1:4" x14ac:dyDescent="0.25">
      <c r="A20" t="s">
        <v>20</v>
      </c>
      <c r="B20" s="2" t="s">
        <v>24</v>
      </c>
      <c r="C20" t="s">
        <v>19</v>
      </c>
    </row>
    <row r="21" spans="1:4" x14ac:dyDescent="0.25">
      <c r="A21" t="s">
        <v>20</v>
      </c>
      <c r="B21" t="s">
        <v>25</v>
      </c>
      <c r="C21" t="s">
        <v>18</v>
      </c>
    </row>
    <row r="22" spans="1:4" x14ac:dyDescent="0.25">
      <c r="A22" t="s">
        <v>20</v>
      </c>
      <c r="B22" s="2" t="s">
        <v>26</v>
      </c>
      <c r="C22" t="s">
        <v>17</v>
      </c>
      <c r="D22" t="s">
        <v>39</v>
      </c>
    </row>
    <row r="23" spans="1:4" x14ac:dyDescent="0.25">
      <c r="A23" t="s">
        <v>20</v>
      </c>
      <c r="B23" s="2" t="s">
        <v>27</v>
      </c>
      <c r="C23" t="s">
        <v>17</v>
      </c>
    </row>
    <row r="24" spans="1:4" x14ac:dyDescent="0.25">
      <c r="A24" t="s">
        <v>20</v>
      </c>
      <c r="B24" t="s">
        <v>28</v>
      </c>
      <c r="C24" t="s">
        <v>36</v>
      </c>
    </row>
    <row r="25" spans="1:4" ht="15.75" x14ac:dyDescent="0.25">
      <c r="A25" t="s">
        <v>20</v>
      </c>
      <c r="B25" s="2" t="s">
        <v>29</v>
      </c>
      <c r="C25" t="s">
        <v>18</v>
      </c>
      <c r="D25" s="1" t="s">
        <v>37</v>
      </c>
    </row>
    <row r="26" spans="1:4" x14ac:dyDescent="0.25">
      <c r="A26" t="s">
        <v>20</v>
      </c>
      <c r="B26" t="s">
        <v>30</v>
      </c>
      <c r="C26" t="s">
        <v>19</v>
      </c>
      <c r="D26" t="s">
        <v>38</v>
      </c>
    </row>
    <row r="27" spans="1:4" x14ac:dyDescent="0.25">
      <c r="A27" t="s">
        <v>20</v>
      </c>
      <c r="B27" t="s">
        <v>31</v>
      </c>
      <c r="C27" t="s">
        <v>19</v>
      </c>
    </row>
    <row r="28" spans="1:4" x14ac:dyDescent="0.25">
      <c r="A28" t="s">
        <v>20</v>
      </c>
      <c r="B28" t="s">
        <v>32</v>
      </c>
      <c r="C28" t="s">
        <v>19</v>
      </c>
    </row>
    <row r="29" spans="1:4" x14ac:dyDescent="0.25">
      <c r="A29" t="s">
        <v>20</v>
      </c>
      <c r="B29" t="s">
        <v>33</v>
      </c>
      <c r="C29" t="s">
        <v>18</v>
      </c>
    </row>
    <row r="30" spans="1:4" x14ac:dyDescent="0.25">
      <c r="A30" t="s">
        <v>20</v>
      </c>
      <c r="B30" t="s">
        <v>34</v>
      </c>
      <c r="C30" t="s">
        <v>19</v>
      </c>
    </row>
    <row r="31" spans="1:4" x14ac:dyDescent="0.25">
      <c r="A31" t="s">
        <v>20</v>
      </c>
      <c r="B31" t="s">
        <v>35</v>
      </c>
      <c r="C31" t="s">
        <v>19</v>
      </c>
    </row>
    <row r="32" spans="1:4" x14ac:dyDescent="0.25">
      <c r="A32" t="s">
        <v>43</v>
      </c>
      <c r="B32" t="s">
        <v>127</v>
      </c>
      <c r="C32" t="s">
        <v>19</v>
      </c>
    </row>
    <row r="33" spans="1:4" x14ac:dyDescent="0.25">
      <c r="A33" t="s">
        <v>43</v>
      </c>
      <c r="B33" t="s">
        <v>44</v>
      </c>
      <c r="C33" t="s">
        <v>18</v>
      </c>
    </row>
    <row r="34" spans="1:4" x14ac:dyDescent="0.25">
      <c r="A34" t="s">
        <v>43</v>
      </c>
      <c r="B34" t="s">
        <v>129</v>
      </c>
      <c r="C34" t="s">
        <v>128</v>
      </c>
    </row>
    <row r="35" spans="1:4" x14ac:dyDescent="0.25">
      <c r="A35" t="s">
        <v>43</v>
      </c>
      <c r="B35" t="s">
        <v>45</v>
      </c>
      <c r="C35" t="s">
        <v>19</v>
      </c>
    </row>
    <row r="36" spans="1:4" x14ac:dyDescent="0.25">
      <c r="A36" t="s">
        <v>43</v>
      </c>
      <c r="B36" t="s">
        <v>46</v>
      </c>
      <c r="C36" t="s">
        <v>18</v>
      </c>
      <c r="D36" t="s">
        <v>130</v>
      </c>
    </row>
    <row r="37" spans="1:4" x14ac:dyDescent="0.25">
      <c r="A37" t="s">
        <v>43</v>
      </c>
      <c r="B37" t="s">
        <v>47</v>
      </c>
      <c r="C37" t="s">
        <v>19</v>
      </c>
    </row>
    <row r="38" spans="1:4" x14ac:dyDescent="0.25">
      <c r="A38" t="s">
        <v>43</v>
      </c>
      <c r="B38" t="s">
        <v>48</v>
      </c>
      <c r="C38" t="s">
        <v>19</v>
      </c>
    </row>
    <row r="39" spans="1:4" x14ac:dyDescent="0.25">
      <c r="A39" t="s">
        <v>43</v>
      </c>
      <c r="B39" s="2" t="s">
        <v>49</v>
      </c>
      <c r="C39" t="s">
        <v>18</v>
      </c>
    </row>
    <row r="40" spans="1:4" x14ac:dyDescent="0.25">
      <c r="A40" t="s">
        <v>43</v>
      </c>
      <c r="B40" t="s">
        <v>50</v>
      </c>
      <c r="C40" t="s">
        <v>19</v>
      </c>
    </row>
    <row r="41" spans="1:4" x14ac:dyDescent="0.25">
      <c r="A41" t="s">
        <v>43</v>
      </c>
      <c r="B41" t="s">
        <v>51</v>
      </c>
      <c r="C41" t="s">
        <v>19</v>
      </c>
    </row>
    <row r="42" spans="1:4" x14ac:dyDescent="0.25">
      <c r="A42" t="s">
        <v>43</v>
      </c>
      <c r="B42" t="s">
        <v>52</v>
      </c>
      <c r="C42" t="s">
        <v>17</v>
      </c>
    </row>
    <row r="43" spans="1:4" x14ac:dyDescent="0.25">
      <c r="A43" t="s">
        <v>43</v>
      </c>
      <c r="B43" t="s">
        <v>53</v>
      </c>
      <c r="C43" t="s">
        <v>19</v>
      </c>
    </row>
    <row r="44" spans="1:4" x14ac:dyDescent="0.25">
      <c r="A44" t="s">
        <v>43</v>
      </c>
      <c r="B44" t="s">
        <v>54</v>
      </c>
      <c r="C44" t="s">
        <v>19</v>
      </c>
    </row>
    <row r="45" spans="1:4" x14ac:dyDescent="0.25">
      <c r="A45" t="s">
        <v>43</v>
      </c>
      <c r="B45" t="s">
        <v>55</v>
      </c>
      <c r="C45" t="s">
        <v>128</v>
      </c>
    </row>
    <row r="46" spans="1:4" x14ac:dyDescent="0.25">
      <c r="A46" t="s">
        <v>56</v>
      </c>
      <c r="B46" t="s">
        <v>57</v>
      </c>
      <c r="C46" t="s">
        <v>19</v>
      </c>
    </row>
    <row r="47" spans="1:4" x14ac:dyDescent="0.25">
      <c r="A47" t="s">
        <v>56</v>
      </c>
      <c r="B47" t="s">
        <v>58</v>
      </c>
      <c r="C47" t="s">
        <v>19</v>
      </c>
    </row>
    <row r="48" spans="1:4" x14ac:dyDescent="0.25">
      <c r="A48" t="s">
        <v>56</v>
      </c>
      <c r="B48" t="s">
        <v>59</v>
      </c>
      <c r="C48" t="s">
        <v>19</v>
      </c>
      <c r="D48" t="s">
        <v>39</v>
      </c>
    </row>
    <row r="49" spans="1:4" x14ac:dyDescent="0.25">
      <c r="A49" t="s">
        <v>56</v>
      </c>
      <c r="B49" t="s">
        <v>60</v>
      </c>
      <c r="C49" t="s">
        <v>18</v>
      </c>
    </row>
    <row r="50" spans="1:4" x14ac:dyDescent="0.25">
      <c r="A50" t="s">
        <v>56</v>
      </c>
      <c r="B50" t="s">
        <v>61</v>
      </c>
      <c r="C50" t="s">
        <v>17</v>
      </c>
    </row>
    <row r="51" spans="1:4" x14ac:dyDescent="0.25">
      <c r="A51" t="s">
        <v>56</v>
      </c>
      <c r="B51" t="s">
        <v>62</v>
      </c>
      <c r="C51" t="s">
        <v>18</v>
      </c>
      <c r="D51" t="s">
        <v>132</v>
      </c>
    </row>
    <row r="52" spans="1:4" x14ac:dyDescent="0.25">
      <c r="A52" t="s">
        <v>56</v>
      </c>
      <c r="B52" t="s">
        <v>63</v>
      </c>
      <c r="C52" t="s">
        <v>19</v>
      </c>
    </row>
    <row r="53" spans="1:4" x14ac:dyDescent="0.25">
      <c r="A53" t="s">
        <v>56</v>
      </c>
      <c r="B53" t="s">
        <v>64</v>
      </c>
      <c r="C53" t="s">
        <v>19</v>
      </c>
    </row>
    <row r="54" spans="1:4" x14ac:dyDescent="0.25">
      <c r="A54" t="s">
        <v>56</v>
      </c>
      <c r="B54" t="s">
        <v>65</v>
      </c>
      <c r="C54" t="s">
        <v>19</v>
      </c>
    </row>
    <row r="55" spans="1:4" x14ac:dyDescent="0.25">
      <c r="A55" t="s">
        <v>56</v>
      </c>
      <c r="B55" t="s">
        <v>66</v>
      </c>
      <c r="C55" t="s">
        <v>19</v>
      </c>
    </row>
    <row r="56" spans="1:4" x14ac:dyDescent="0.25">
      <c r="A56" t="s">
        <v>56</v>
      </c>
      <c r="B56" t="s">
        <v>67</v>
      </c>
      <c r="C56" t="s">
        <v>18</v>
      </c>
      <c r="D56" t="s">
        <v>133</v>
      </c>
    </row>
    <row r="57" spans="1:4" x14ac:dyDescent="0.25">
      <c r="A57" t="s">
        <v>56</v>
      </c>
      <c r="B57" t="s">
        <v>68</v>
      </c>
      <c r="C57" t="s">
        <v>17</v>
      </c>
    </row>
    <row r="58" spans="1:4" x14ac:dyDescent="0.25">
      <c r="A58" t="s">
        <v>56</v>
      </c>
      <c r="B58" t="s">
        <v>69</v>
      </c>
      <c r="C58" t="s">
        <v>19</v>
      </c>
    </row>
    <row r="59" spans="1:4" x14ac:dyDescent="0.25">
      <c r="A59" t="s">
        <v>56</v>
      </c>
      <c r="B59" t="s">
        <v>70</v>
      </c>
      <c r="C59" t="s">
        <v>19</v>
      </c>
    </row>
    <row r="60" spans="1:4" x14ac:dyDescent="0.25">
      <c r="A60" t="s">
        <v>56</v>
      </c>
      <c r="B60" t="s">
        <v>71</v>
      </c>
      <c r="C60" t="s">
        <v>19</v>
      </c>
      <c r="D60" t="s">
        <v>134</v>
      </c>
    </row>
    <row r="61" spans="1:4" x14ac:dyDescent="0.25">
      <c r="A61" t="s">
        <v>72</v>
      </c>
      <c r="B61" t="s">
        <v>73</v>
      </c>
      <c r="C61" t="s">
        <v>19</v>
      </c>
      <c r="D61" t="s">
        <v>135</v>
      </c>
    </row>
    <row r="62" spans="1:4" x14ac:dyDescent="0.25">
      <c r="A62" t="s">
        <v>72</v>
      </c>
      <c r="B62" t="s">
        <v>163</v>
      </c>
      <c r="C62" t="s">
        <v>19</v>
      </c>
    </row>
    <row r="63" spans="1:4" x14ac:dyDescent="0.25">
      <c r="A63" t="s">
        <v>72</v>
      </c>
      <c r="B63" t="s">
        <v>74</v>
      </c>
      <c r="C63" t="s">
        <v>19</v>
      </c>
    </row>
    <row r="64" spans="1:4" x14ac:dyDescent="0.25">
      <c r="A64" t="s">
        <v>72</v>
      </c>
      <c r="B64" t="s">
        <v>75</v>
      </c>
      <c r="C64" t="s">
        <v>18</v>
      </c>
      <c r="D64" t="s">
        <v>136</v>
      </c>
    </row>
    <row r="65" spans="1:4" x14ac:dyDescent="0.25">
      <c r="A65" t="s">
        <v>72</v>
      </c>
      <c r="B65" t="s">
        <v>76</v>
      </c>
      <c r="C65" t="s">
        <v>19</v>
      </c>
    </row>
    <row r="66" spans="1:4" x14ac:dyDescent="0.25">
      <c r="A66" t="s">
        <v>72</v>
      </c>
      <c r="B66" t="s">
        <v>77</v>
      </c>
      <c r="C66" t="s">
        <v>18</v>
      </c>
    </row>
    <row r="67" spans="1:4" x14ac:dyDescent="0.25">
      <c r="A67" t="s">
        <v>72</v>
      </c>
      <c r="B67" t="s">
        <v>78</v>
      </c>
      <c r="C67" t="s">
        <v>19</v>
      </c>
    </row>
    <row r="68" spans="1:4" x14ac:dyDescent="0.25">
      <c r="A68" t="s">
        <v>72</v>
      </c>
      <c r="B68" t="s">
        <v>79</v>
      </c>
      <c r="C68" t="s">
        <v>18</v>
      </c>
    </row>
    <row r="69" spans="1:4" x14ac:dyDescent="0.25">
      <c r="A69" t="s">
        <v>72</v>
      </c>
      <c r="B69" t="s">
        <v>80</v>
      </c>
      <c r="C69" t="s">
        <v>18</v>
      </c>
      <c r="D69" t="s">
        <v>139</v>
      </c>
    </row>
    <row r="70" spans="1:4" x14ac:dyDescent="0.25">
      <c r="A70" t="s">
        <v>72</v>
      </c>
      <c r="B70" t="s">
        <v>81</v>
      </c>
      <c r="C70" t="s">
        <v>18</v>
      </c>
      <c r="D70" t="s">
        <v>137</v>
      </c>
    </row>
    <row r="71" spans="1:4" x14ac:dyDescent="0.25">
      <c r="A71" t="s">
        <v>72</v>
      </c>
      <c r="B71" t="s">
        <v>82</v>
      </c>
      <c r="C71" t="s">
        <v>18</v>
      </c>
      <c r="D71" s="5" t="s">
        <v>138</v>
      </c>
    </row>
    <row r="72" spans="1:4" x14ac:dyDescent="0.25">
      <c r="A72" t="s">
        <v>72</v>
      </c>
      <c r="B72" t="s">
        <v>83</v>
      </c>
      <c r="C72" t="s">
        <v>19</v>
      </c>
    </row>
    <row r="73" spans="1:4" x14ac:dyDescent="0.25">
      <c r="A73" t="s">
        <v>72</v>
      </c>
      <c r="B73" t="s">
        <v>84</v>
      </c>
      <c r="C73" t="s">
        <v>19</v>
      </c>
    </row>
    <row r="74" spans="1:4" x14ac:dyDescent="0.25">
      <c r="A74" t="s">
        <v>85</v>
      </c>
      <c r="B74" t="s">
        <v>86</v>
      </c>
    </row>
    <row r="75" spans="1:4" x14ac:dyDescent="0.25">
      <c r="A75" t="s">
        <v>85</v>
      </c>
      <c r="B75" t="s">
        <v>87</v>
      </c>
    </row>
    <row r="76" spans="1:4" x14ac:dyDescent="0.25">
      <c r="A76" t="s">
        <v>85</v>
      </c>
      <c r="B76" s="2" t="s">
        <v>88</v>
      </c>
      <c r="C76" t="s">
        <v>18</v>
      </c>
    </row>
    <row r="77" spans="1:4" x14ac:dyDescent="0.25">
      <c r="A77" t="s">
        <v>85</v>
      </c>
      <c r="B77" t="s">
        <v>89</v>
      </c>
    </row>
    <row r="78" spans="1:4" x14ac:dyDescent="0.25">
      <c r="A78" t="s">
        <v>85</v>
      </c>
      <c r="B78" t="s">
        <v>90</v>
      </c>
    </row>
    <row r="79" spans="1:4" x14ac:dyDescent="0.25">
      <c r="A79" t="s">
        <v>85</v>
      </c>
      <c r="B79" t="s">
        <v>91</v>
      </c>
    </row>
    <row r="80" spans="1:4" x14ac:dyDescent="0.25">
      <c r="A80" t="s">
        <v>85</v>
      </c>
      <c r="B80" t="s">
        <v>92</v>
      </c>
    </row>
    <row r="81" spans="1:3" x14ac:dyDescent="0.25">
      <c r="A81" t="s">
        <v>85</v>
      </c>
      <c r="B81" t="s">
        <v>93</v>
      </c>
    </row>
    <row r="82" spans="1:3" x14ac:dyDescent="0.25">
      <c r="A82" t="s">
        <v>85</v>
      </c>
      <c r="B82" s="2" t="s">
        <v>94</v>
      </c>
      <c r="C82" t="s">
        <v>19</v>
      </c>
    </row>
    <row r="83" spans="1:3" x14ac:dyDescent="0.25">
      <c r="A83" t="s">
        <v>85</v>
      </c>
      <c r="B83" t="s">
        <v>95</v>
      </c>
    </row>
    <row r="84" spans="1:3" x14ac:dyDescent="0.25">
      <c r="A84" t="s">
        <v>85</v>
      </c>
      <c r="B84" t="s">
        <v>96</v>
      </c>
    </row>
    <row r="85" spans="1:3" x14ac:dyDescent="0.25">
      <c r="A85" t="s">
        <v>85</v>
      </c>
      <c r="B85" t="s">
        <v>97</v>
      </c>
    </row>
    <row r="86" spans="1:3" x14ac:dyDescent="0.25">
      <c r="A86" t="s">
        <v>85</v>
      </c>
      <c r="B86" t="s">
        <v>98</v>
      </c>
    </row>
    <row r="87" spans="1:3" x14ac:dyDescent="0.25">
      <c r="A87" t="s">
        <v>99</v>
      </c>
      <c r="B87" t="s">
        <v>101</v>
      </c>
    </row>
    <row r="88" spans="1:3" x14ac:dyDescent="0.25">
      <c r="A88" t="s">
        <v>99</v>
      </c>
      <c r="B88" t="s">
        <v>102</v>
      </c>
    </row>
    <row r="89" spans="1:3" x14ac:dyDescent="0.25">
      <c r="A89" t="s">
        <v>99</v>
      </c>
      <c r="B89" t="s">
        <v>103</v>
      </c>
    </row>
    <row r="90" spans="1:3" x14ac:dyDescent="0.25">
      <c r="A90" t="s">
        <v>99</v>
      </c>
      <c r="B90" t="s">
        <v>104</v>
      </c>
    </row>
    <row r="91" spans="1:3" x14ac:dyDescent="0.25">
      <c r="A91" t="s">
        <v>99</v>
      </c>
      <c r="B91" t="s">
        <v>105</v>
      </c>
    </row>
    <row r="92" spans="1:3" x14ac:dyDescent="0.25">
      <c r="A92" t="s">
        <v>99</v>
      </c>
      <c r="B92" t="s">
        <v>106</v>
      </c>
    </row>
    <row r="93" spans="1:3" x14ac:dyDescent="0.25">
      <c r="A93" t="s">
        <v>99</v>
      </c>
      <c r="B93" t="s">
        <v>107</v>
      </c>
    </row>
    <row r="94" spans="1:3" x14ac:dyDescent="0.25">
      <c r="A94" t="s">
        <v>99</v>
      </c>
      <c r="B94" s="2" t="s">
        <v>108</v>
      </c>
      <c r="C94" t="s">
        <v>36</v>
      </c>
    </row>
    <row r="95" spans="1:3" x14ac:dyDescent="0.25">
      <c r="A95" t="s">
        <v>99</v>
      </c>
      <c r="B95" t="s">
        <v>109</v>
      </c>
    </row>
    <row r="96" spans="1:3" x14ac:dyDescent="0.25">
      <c r="A96" t="s">
        <v>99</v>
      </c>
      <c r="B96" t="s">
        <v>110</v>
      </c>
    </row>
    <row r="97" spans="1:2" x14ac:dyDescent="0.25">
      <c r="A97" t="s">
        <v>99</v>
      </c>
      <c r="B97" t="s">
        <v>111</v>
      </c>
    </row>
    <row r="98" spans="1:2" x14ac:dyDescent="0.25">
      <c r="A98" t="s">
        <v>99</v>
      </c>
      <c r="B98" t="s">
        <v>112</v>
      </c>
    </row>
    <row r="99" spans="1:2" x14ac:dyDescent="0.25">
      <c r="A99" t="s">
        <v>99</v>
      </c>
      <c r="B99" t="s">
        <v>113</v>
      </c>
    </row>
    <row r="100" spans="1:2" x14ac:dyDescent="0.25">
      <c r="A100" t="s">
        <v>100</v>
      </c>
      <c r="B100" t="s">
        <v>114</v>
      </c>
    </row>
    <row r="101" spans="1:2" x14ac:dyDescent="0.25">
      <c r="A101" t="s">
        <v>100</v>
      </c>
      <c r="B101" t="s">
        <v>115</v>
      </c>
    </row>
    <row r="102" spans="1:2" x14ac:dyDescent="0.25">
      <c r="A102" t="s">
        <v>100</v>
      </c>
      <c r="B102" t="s">
        <v>116</v>
      </c>
    </row>
    <row r="103" spans="1:2" x14ac:dyDescent="0.25">
      <c r="A103" t="s">
        <v>100</v>
      </c>
      <c r="B103" t="s">
        <v>117</v>
      </c>
    </row>
    <row r="104" spans="1:2" x14ac:dyDescent="0.25">
      <c r="A104" t="s">
        <v>100</v>
      </c>
      <c r="B104" t="s">
        <v>118</v>
      </c>
    </row>
    <row r="105" spans="1:2" x14ac:dyDescent="0.25">
      <c r="A105" t="s">
        <v>100</v>
      </c>
      <c r="B105" t="s">
        <v>119</v>
      </c>
    </row>
    <row r="106" spans="1:2" x14ac:dyDescent="0.25">
      <c r="A106" t="s">
        <v>100</v>
      </c>
      <c r="B106" t="s">
        <v>120</v>
      </c>
    </row>
    <row r="107" spans="1:2" x14ac:dyDescent="0.25">
      <c r="A107" t="s">
        <v>100</v>
      </c>
      <c r="B107" t="s">
        <v>121</v>
      </c>
    </row>
    <row r="108" spans="1:2" x14ac:dyDescent="0.25">
      <c r="A108" t="s">
        <v>100</v>
      </c>
      <c r="B108" t="s">
        <v>122</v>
      </c>
    </row>
    <row r="109" spans="1:2" x14ac:dyDescent="0.25">
      <c r="A109" t="s">
        <v>100</v>
      </c>
      <c r="B109" t="s">
        <v>123</v>
      </c>
    </row>
    <row r="110" spans="1:2" x14ac:dyDescent="0.25">
      <c r="A110" t="s">
        <v>100</v>
      </c>
      <c r="B110" t="s">
        <v>124</v>
      </c>
    </row>
    <row r="111" spans="1:2" x14ac:dyDescent="0.25">
      <c r="A111" t="s">
        <v>100</v>
      </c>
      <c r="B111" t="s">
        <v>125</v>
      </c>
    </row>
    <row r="112" spans="1:2" x14ac:dyDescent="0.25">
      <c r="A112" t="s">
        <v>100</v>
      </c>
      <c r="B112" t="s">
        <v>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Florida Attractions</vt:lpstr>
      <vt:lpstr>Original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Roland</cp:lastModifiedBy>
  <dcterms:created xsi:type="dcterms:W3CDTF">2024-02-28T10:14:49Z</dcterms:created>
  <dcterms:modified xsi:type="dcterms:W3CDTF">2025-05-15T11:34:49Z</dcterms:modified>
</cp:coreProperties>
</file>